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Bildungsbüro\Bildungsmonitoring\2024\Daten Bimo\"/>
    </mc:Choice>
  </mc:AlternateContent>
  <xr:revisionPtr revIDLastSave="0" documentId="13_ncr:1_{7E486B20-AE29-4148-B60A-F161A88C332A}" xr6:coauthVersionLast="47" xr6:coauthVersionMax="47" xr10:uidLastSave="{00000000-0000-0000-0000-000000000000}"/>
  <bookViews>
    <workbookView xWindow="-120" yWindow="-120" windowWidth="29040" windowHeight="15990" xr2:uid="{00000000-000D-0000-FFFF-FFFF00000000}"/>
  </bookViews>
  <sheets>
    <sheet name="Titelseite" sheetId="1" r:id="rId1"/>
    <sheet name="C1" sheetId="2" r:id="rId2"/>
    <sheet name="C2" sheetId="13" r:id="rId3"/>
    <sheet name="C2.1" sheetId="32" r:id="rId4"/>
    <sheet name="C3" sheetId="18" r:id="rId5"/>
    <sheet name="C3.1" sheetId="33" r:id="rId6"/>
    <sheet name="C4" sheetId="19" r:id="rId7"/>
    <sheet name="C4.1" sheetId="34" r:id="rId8"/>
    <sheet name="C5" sheetId="25" r:id="rId9"/>
    <sheet name="C6" sheetId="14" r:id="rId10"/>
    <sheet name="C7" sheetId="15" r:id="rId11"/>
    <sheet name="C8" sheetId="17" r:id="rId12"/>
    <sheet name="C9" sheetId="16" r:id="rId13"/>
    <sheet name="C10" sheetId="21" r:id="rId14"/>
    <sheet name="C11" sheetId="20" r:id="rId15"/>
    <sheet name="C12" sheetId="22" r:id="rId16"/>
    <sheet name="C12.1" sheetId="35" r:id="rId17"/>
    <sheet name="C12.2" sheetId="36" r:id="rId18"/>
    <sheet name="C13" sheetId="23" r:id="rId19"/>
    <sheet name="C14" sheetId="24" r:id="rId20"/>
    <sheet name="C15" sheetId="26" r:id="rId21"/>
    <sheet name="C16" sheetId="27" r:id="rId22"/>
    <sheet name="C17" sheetId="37" r:id="rId23"/>
    <sheet name="C18" sheetId="28" r:id="rId24"/>
    <sheet name="C19" sheetId="29" r:id="rId25"/>
    <sheet name="C20" sheetId="30" r:id="rId26"/>
    <sheet name="C21" sheetId="31" r:id="rId2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2" i="21" l="1"/>
  <c r="R20" i="17" l="1"/>
  <c r="AR38" i="23"/>
  <c r="AR37" i="23"/>
  <c r="AR36" i="23"/>
  <c r="AR35" i="23"/>
  <c r="AR34" i="23"/>
  <c r="AR33" i="23"/>
  <c r="AR32" i="23"/>
  <c r="AR31" i="23"/>
  <c r="AR30" i="23"/>
  <c r="AR29" i="23"/>
  <c r="AR28" i="23"/>
  <c r="AR27" i="23"/>
  <c r="AR26" i="23"/>
  <c r="AR25" i="23"/>
  <c r="AR24" i="23"/>
  <c r="AR23" i="23"/>
  <c r="AR22" i="23"/>
  <c r="AR21" i="23"/>
  <c r="AR20" i="23"/>
  <c r="AR19" i="23"/>
  <c r="AR18" i="23"/>
  <c r="AO38" i="23"/>
  <c r="AO37" i="23"/>
  <c r="AO36" i="23"/>
  <c r="AO35" i="23"/>
  <c r="AO34" i="23"/>
  <c r="AO33" i="23"/>
  <c r="AO32" i="23"/>
  <c r="AO31" i="23"/>
  <c r="AO30" i="23"/>
  <c r="AO29" i="23"/>
  <c r="AO28" i="23"/>
  <c r="AO27" i="23"/>
  <c r="AO26" i="23"/>
  <c r="AO25" i="23"/>
  <c r="AO24" i="23"/>
  <c r="AO23" i="23"/>
  <c r="AO22" i="23"/>
  <c r="AO21" i="23"/>
  <c r="AO20" i="23"/>
  <c r="AO19" i="23"/>
  <c r="AO18" i="23"/>
  <c r="AR47" i="36"/>
  <c r="AR46" i="36"/>
  <c r="AR45" i="36"/>
  <c r="AR44" i="36"/>
  <c r="AR43" i="36"/>
  <c r="AQ42" i="36"/>
  <c r="AR41" i="36"/>
  <c r="AR40" i="36"/>
  <c r="AR39" i="36"/>
  <c r="AR38" i="36"/>
  <c r="AR37" i="36"/>
  <c r="AQ36" i="36"/>
  <c r="AR36" i="36" s="1"/>
  <c r="AR35" i="36"/>
  <c r="AR34" i="36"/>
  <c r="AR33" i="36"/>
  <c r="AR32" i="36"/>
  <c r="AR31" i="36"/>
  <c r="AQ30" i="36"/>
  <c r="AR30" i="36" s="1"/>
  <c r="AR29" i="36"/>
  <c r="AR28" i="36"/>
  <c r="AR27" i="36"/>
  <c r="AR26" i="36"/>
  <c r="AR25" i="36"/>
  <c r="AQ24" i="36"/>
  <c r="AR24" i="36" s="1"/>
  <c r="AR23" i="36"/>
  <c r="AR22" i="36"/>
  <c r="AR21" i="36"/>
  <c r="AR20" i="36"/>
  <c r="AR19" i="36"/>
  <c r="AQ18" i="36"/>
  <c r="AR47" i="35"/>
  <c r="AR46" i="35"/>
  <c r="AR45" i="35"/>
  <c r="AR44" i="35"/>
  <c r="AR43" i="35"/>
  <c r="AQ42" i="35"/>
  <c r="AR42" i="35" s="1"/>
  <c r="AR41" i="35"/>
  <c r="AR40" i="35"/>
  <c r="AR39" i="35"/>
  <c r="AR38" i="35"/>
  <c r="AR37" i="35"/>
  <c r="AQ36" i="35"/>
  <c r="AR36" i="35" s="1"/>
  <c r="AR35" i="35"/>
  <c r="AR34" i="35"/>
  <c r="AR33" i="35"/>
  <c r="AR32" i="35"/>
  <c r="AR31" i="35"/>
  <c r="AQ30" i="35"/>
  <c r="AR29" i="35"/>
  <c r="AR28" i="35"/>
  <c r="AR27" i="35"/>
  <c r="AR26" i="35"/>
  <c r="AR25" i="35"/>
  <c r="AQ24" i="35"/>
  <c r="AR23" i="35"/>
  <c r="AR22" i="35"/>
  <c r="AR21" i="35"/>
  <c r="AR20" i="35"/>
  <c r="AR19" i="35"/>
  <c r="AQ18" i="35"/>
  <c r="AD45" i="22"/>
  <c r="AC42" i="22"/>
  <c r="AD47" i="22" s="1"/>
  <c r="AD37" i="22"/>
  <c r="AC36" i="22"/>
  <c r="AD39" i="22" s="1"/>
  <c r="AC30" i="22"/>
  <c r="AD34" i="22" s="1"/>
  <c r="AC24" i="22"/>
  <c r="AD28" i="22" s="1"/>
  <c r="AC18" i="22"/>
  <c r="AD19" i="22" s="1"/>
  <c r="AB18" i="20"/>
  <c r="AC19" i="20" s="1"/>
  <c r="Z18" i="20"/>
  <c r="X18" i="20"/>
  <c r="V18" i="20"/>
  <c r="T18" i="20"/>
  <c r="R18" i="20"/>
  <c r="P18" i="20"/>
  <c r="N18" i="20"/>
  <c r="L18" i="20"/>
  <c r="J18" i="20"/>
  <c r="AC20" i="20"/>
  <c r="AP31" i="21"/>
  <c r="AP29" i="21"/>
  <c r="AP28" i="21"/>
  <c r="AP27" i="21"/>
  <c r="AP26" i="21"/>
  <c r="AP24" i="21"/>
  <c r="AP23" i="21"/>
  <c r="AR23" i="21" s="1"/>
  <c r="AR22" i="21"/>
  <c r="AP21" i="21"/>
  <c r="AP20" i="21"/>
  <c r="AR20" i="21" s="1"/>
  <c r="AR52" i="21"/>
  <c r="AR51" i="21"/>
  <c r="AR50" i="21"/>
  <c r="AR49" i="21"/>
  <c r="AR48" i="21"/>
  <c r="AR47" i="21"/>
  <c r="AQ46" i="21"/>
  <c r="AP46" i="21"/>
  <c r="AR45" i="21"/>
  <c r="AR43" i="21"/>
  <c r="AR42" i="21"/>
  <c r="AR41" i="21"/>
  <c r="AR40" i="21"/>
  <c r="AQ39" i="21"/>
  <c r="AP39" i="21"/>
  <c r="AR38" i="21"/>
  <c r="AR36" i="21"/>
  <c r="AR35" i="21"/>
  <c r="AR34" i="21"/>
  <c r="AR33" i="21"/>
  <c r="AQ32" i="21"/>
  <c r="AP32" i="21"/>
  <c r="AR31" i="21"/>
  <c r="AR29" i="21"/>
  <c r="AR28" i="21"/>
  <c r="AR27" i="21"/>
  <c r="AR26" i="21"/>
  <c r="AQ25" i="21"/>
  <c r="AR24" i="21"/>
  <c r="AR21" i="21"/>
  <c r="AQ18" i="21"/>
  <c r="AD57" i="16"/>
  <c r="AC57" i="16"/>
  <c r="AD20" i="16"/>
  <c r="AD19" i="16" s="1"/>
  <c r="AD25" i="16"/>
  <c r="AE60" i="16"/>
  <c r="AD56" i="16"/>
  <c r="AD48" i="16"/>
  <c r="AE53" i="16" s="1"/>
  <c r="AD41" i="16"/>
  <c r="AD39" i="16" s="1"/>
  <c r="AD40" i="16"/>
  <c r="AD38" i="16"/>
  <c r="AD36" i="16"/>
  <c r="AD34" i="16" s="1"/>
  <c r="AD35" i="16"/>
  <c r="AD31" i="16"/>
  <c r="AD29" i="16" s="1"/>
  <c r="AD30" i="16"/>
  <c r="AD26" i="16"/>
  <c r="AR42" i="36" l="1"/>
  <c r="AR18" i="36"/>
  <c r="AR30" i="35"/>
  <c r="AR24" i="35"/>
  <c r="AR18" i="35"/>
  <c r="AD35" i="22"/>
  <c r="AD43" i="22"/>
  <c r="AD40" i="22"/>
  <c r="AD41" i="22"/>
  <c r="AD31" i="22"/>
  <c r="AD33" i="22"/>
  <c r="AD21" i="22"/>
  <c r="AD22" i="22"/>
  <c r="AD23" i="22"/>
  <c r="AD25" i="22"/>
  <c r="AD29" i="22"/>
  <c r="AD27" i="22"/>
  <c r="AD46" i="22"/>
  <c r="AP25" i="21"/>
  <c r="AR25" i="21" s="1"/>
  <c r="AP18" i="21"/>
  <c r="AR46" i="21"/>
  <c r="AR39" i="21"/>
  <c r="AR32" i="21"/>
  <c r="AR18" i="21"/>
  <c r="AE61" i="16"/>
  <c r="AE35" i="16"/>
  <c r="AE30" i="16"/>
  <c r="AD24" i="16"/>
  <c r="AE27" i="16" s="1"/>
  <c r="AE54" i="16"/>
  <c r="AE49" i="16"/>
  <c r="AE64" i="16"/>
  <c r="AE57" i="16"/>
  <c r="AE51" i="16"/>
  <c r="AE58" i="16"/>
  <c r="AE50" i="16"/>
  <c r="AE52" i="16"/>
  <c r="AE59" i="16"/>
  <c r="AE55" i="16"/>
  <c r="AE62" i="16"/>
  <c r="AE63" i="16"/>
  <c r="AE39" i="16"/>
  <c r="AE42" i="16"/>
  <c r="AE32" i="16"/>
  <c r="AE37" i="16"/>
  <c r="AE22" i="16"/>
  <c r="AE40" i="16"/>
  <c r="AE20" i="16"/>
  <c r="AE31" i="16"/>
  <c r="AE36" i="16"/>
  <c r="AE41" i="16"/>
  <c r="S21" i="17"/>
  <c r="S20" i="15"/>
  <c r="S19" i="15"/>
  <c r="AP19" i="14"/>
  <c r="AP20" i="14"/>
  <c r="AP21" i="14"/>
  <c r="AP22" i="14"/>
  <c r="AP23" i="14"/>
  <c r="AP24" i="14"/>
  <c r="AP25" i="14"/>
  <c r="AP27" i="14"/>
  <c r="AP28" i="14"/>
  <c r="AR28" i="14" s="1"/>
  <c r="AP29" i="14"/>
  <c r="AP30" i="14"/>
  <c r="AP31" i="14"/>
  <c r="AR31" i="14" s="1"/>
  <c r="AP32" i="14"/>
  <c r="AP33" i="14"/>
  <c r="AP35" i="14"/>
  <c r="AR35" i="14" s="1"/>
  <c r="AP36" i="14"/>
  <c r="AP37" i="14"/>
  <c r="AP38" i="14"/>
  <c r="AP39" i="14"/>
  <c r="AP40" i="14"/>
  <c r="AP41" i="14"/>
  <c r="AR41" i="14" s="1"/>
  <c r="AP43" i="14"/>
  <c r="AR43" i="14" s="1"/>
  <c r="AP44" i="14"/>
  <c r="AR44" i="14" s="1"/>
  <c r="AP45" i="14"/>
  <c r="AP46" i="14"/>
  <c r="AP47" i="14"/>
  <c r="AP48" i="14"/>
  <c r="AP49" i="14"/>
  <c r="AR49" i="14" s="1"/>
  <c r="AP50" i="14"/>
  <c r="AP51" i="14"/>
  <c r="AP52" i="14"/>
  <c r="AR52" i="14" s="1"/>
  <c r="AP53" i="14"/>
  <c r="AP54" i="14"/>
  <c r="AP55" i="14"/>
  <c r="AR55" i="14" s="1"/>
  <c r="AP56" i="14"/>
  <c r="AP57" i="14"/>
  <c r="AR57" i="14" s="1"/>
  <c r="AR56" i="14"/>
  <c r="AR54" i="14"/>
  <c r="AR53" i="14"/>
  <c r="AR51" i="14"/>
  <c r="AQ50" i="14"/>
  <c r="AR50" i="14" s="1"/>
  <c r="AR47" i="14"/>
  <c r="AR46" i="14"/>
  <c r="AR45" i="14"/>
  <c r="AQ42" i="14"/>
  <c r="AR39" i="14"/>
  <c r="AR38" i="14"/>
  <c r="AR37" i="14"/>
  <c r="AR36" i="14"/>
  <c r="AQ34" i="14"/>
  <c r="AR33" i="14"/>
  <c r="AR30" i="14"/>
  <c r="AR29" i="14"/>
  <c r="AR27" i="14"/>
  <c r="AQ26" i="14"/>
  <c r="AR25" i="14"/>
  <c r="AR24" i="14"/>
  <c r="AR23" i="14"/>
  <c r="AR22" i="14"/>
  <c r="AR21" i="14"/>
  <c r="AR19" i="14"/>
  <c r="AQ18" i="14"/>
  <c r="AP19" i="34"/>
  <c r="AR19" i="34" s="1"/>
  <c r="AP20" i="34"/>
  <c r="AP21" i="34"/>
  <c r="AR21" i="34" s="1"/>
  <c r="AP22" i="34"/>
  <c r="AP23" i="34"/>
  <c r="AP24" i="34"/>
  <c r="AR24" i="34" s="1"/>
  <c r="AP25" i="34"/>
  <c r="AP27" i="34"/>
  <c r="AR27" i="34" s="1"/>
  <c r="AP28" i="34"/>
  <c r="AP29" i="34"/>
  <c r="AR29" i="34" s="1"/>
  <c r="AP30" i="34"/>
  <c r="AP31" i="34"/>
  <c r="AR31" i="34" s="1"/>
  <c r="AP32" i="34"/>
  <c r="AP33" i="34"/>
  <c r="AP35" i="34"/>
  <c r="AP36" i="34"/>
  <c r="AP37" i="34"/>
  <c r="AR37" i="34" s="1"/>
  <c r="AP38" i="34"/>
  <c r="AR38" i="34" s="1"/>
  <c r="AP39" i="34"/>
  <c r="AR39" i="34" s="1"/>
  <c r="AP40" i="34"/>
  <c r="AP41" i="34"/>
  <c r="AP43" i="34"/>
  <c r="AP44" i="34"/>
  <c r="AP45" i="34"/>
  <c r="AR45" i="34" s="1"/>
  <c r="AP46" i="34"/>
  <c r="AP47" i="34"/>
  <c r="AR47" i="34" s="1"/>
  <c r="AP48" i="34"/>
  <c r="AP49" i="34"/>
  <c r="AR49" i="34" s="1"/>
  <c r="AP51" i="34"/>
  <c r="AP52" i="34"/>
  <c r="AP53" i="34"/>
  <c r="AR53" i="34" s="1"/>
  <c r="AP54" i="34"/>
  <c r="AP55" i="34"/>
  <c r="AR55" i="34" s="1"/>
  <c r="AP56" i="34"/>
  <c r="AR56" i="34" s="1"/>
  <c r="AP57" i="34"/>
  <c r="AR57" i="34"/>
  <c r="AR54" i="34"/>
  <c r="AR51" i="34"/>
  <c r="AQ50" i="34"/>
  <c r="AR43" i="34"/>
  <c r="AQ42" i="34"/>
  <c r="AR41" i="34"/>
  <c r="AR35" i="34"/>
  <c r="AQ34" i="34"/>
  <c r="AR33" i="34"/>
  <c r="AR30" i="34"/>
  <c r="AQ26" i="34"/>
  <c r="AR25" i="34"/>
  <c r="AR23" i="34"/>
  <c r="AR22" i="34"/>
  <c r="AQ18" i="34"/>
  <c r="AC50" i="19"/>
  <c r="AD57" i="19" s="1"/>
  <c r="AC42" i="19"/>
  <c r="AD49" i="19" s="1"/>
  <c r="AC34" i="19"/>
  <c r="AD39" i="19" s="1"/>
  <c r="AC26" i="19"/>
  <c r="AD30" i="19" s="1"/>
  <c r="AC18" i="19"/>
  <c r="AD22" i="19" s="1"/>
  <c r="AP19" i="33"/>
  <c r="AR19" i="33" s="1"/>
  <c r="AP20" i="33"/>
  <c r="AP21" i="33"/>
  <c r="AP22" i="33"/>
  <c r="AP23" i="33"/>
  <c r="AP24" i="33"/>
  <c r="AP25" i="33"/>
  <c r="AP26" i="33"/>
  <c r="AP27" i="33"/>
  <c r="AR27" i="33" s="1"/>
  <c r="AP28" i="33"/>
  <c r="AP29" i="33"/>
  <c r="AP30" i="33"/>
  <c r="AP31" i="33"/>
  <c r="AP32" i="33"/>
  <c r="AP33" i="33"/>
  <c r="AP34" i="33"/>
  <c r="AP35" i="33"/>
  <c r="AR35" i="33" s="1"/>
  <c r="AP36" i="33"/>
  <c r="AP37" i="33"/>
  <c r="AP38" i="33"/>
  <c r="AP39" i="33"/>
  <c r="AP40" i="33"/>
  <c r="AP41" i="33"/>
  <c r="AP42" i="33"/>
  <c r="AP43" i="33"/>
  <c r="AR43" i="33" s="1"/>
  <c r="AP44" i="33"/>
  <c r="AP45" i="33"/>
  <c r="AP46" i="33"/>
  <c r="AP47" i="33"/>
  <c r="AP48" i="33"/>
  <c r="AP49" i="33"/>
  <c r="AP50" i="33"/>
  <c r="AP51" i="33"/>
  <c r="AR51" i="33" s="1"/>
  <c r="AP52" i="33"/>
  <c r="AR52" i="33" s="1"/>
  <c r="AP53" i="33"/>
  <c r="AP54" i="33"/>
  <c r="AP55" i="33"/>
  <c r="AR55" i="33" s="1"/>
  <c r="AP56" i="33"/>
  <c r="AP57" i="33"/>
  <c r="AP18" i="33"/>
  <c r="AR57" i="33"/>
  <c r="AR56" i="33"/>
  <c r="AR54" i="33"/>
  <c r="AR53" i="33"/>
  <c r="AQ50" i="33"/>
  <c r="AR47" i="33"/>
  <c r="AR45" i="33"/>
  <c r="AR44" i="33"/>
  <c r="AQ42" i="33"/>
  <c r="AR42" i="33" s="1"/>
  <c r="AR41" i="33"/>
  <c r="AR39" i="33"/>
  <c r="AR38" i="33"/>
  <c r="AR37" i="33"/>
  <c r="AR36" i="33"/>
  <c r="AQ34" i="33"/>
  <c r="AR34" i="33" s="1"/>
  <c r="AR33" i="33"/>
  <c r="AR31" i="33"/>
  <c r="AR30" i="33"/>
  <c r="AR29" i="33"/>
  <c r="AR28" i="33"/>
  <c r="AQ26" i="33"/>
  <c r="AR26" i="33" s="1"/>
  <c r="AR25" i="33"/>
  <c r="AR24" i="33"/>
  <c r="AR23" i="33"/>
  <c r="AR22" i="33"/>
  <c r="AR21" i="33"/>
  <c r="AQ18" i="33"/>
  <c r="AC50" i="18"/>
  <c r="AD56" i="18" s="1"/>
  <c r="AC42" i="18"/>
  <c r="AD48" i="18" s="1"/>
  <c r="AC34" i="18"/>
  <c r="AD40" i="18" s="1"/>
  <c r="AC26" i="18"/>
  <c r="AD32" i="18" s="1"/>
  <c r="AC18" i="18"/>
  <c r="AD24" i="18" s="1"/>
  <c r="AP50" i="32"/>
  <c r="AP52" i="32"/>
  <c r="AR52" i="32" s="1"/>
  <c r="AP53" i="32"/>
  <c r="AP54" i="32"/>
  <c r="AR54" i="32" s="1"/>
  <c r="AP55" i="32"/>
  <c r="AP56" i="32"/>
  <c r="AR56" i="32" s="1"/>
  <c r="AP57" i="32"/>
  <c r="AR57" i="32" s="1"/>
  <c r="AP51" i="32"/>
  <c r="AR51" i="32" s="1"/>
  <c r="AP42" i="32"/>
  <c r="AP44" i="32"/>
  <c r="AP45" i="32"/>
  <c r="AR45" i="32" s="1"/>
  <c r="AP46" i="32"/>
  <c r="AR46" i="32" s="1"/>
  <c r="AP47" i="32"/>
  <c r="AR47" i="32" s="1"/>
  <c r="AP48" i="32"/>
  <c r="AP49" i="32"/>
  <c r="AR49" i="32" s="1"/>
  <c r="AP34" i="32"/>
  <c r="AP43" i="32"/>
  <c r="AP36" i="32"/>
  <c r="AR36" i="32" s="1"/>
  <c r="AP37" i="32"/>
  <c r="AP38" i="32"/>
  <c r="AP39" i="32"/>
  <c r="AP40" i="32"/>
  <c r="AP41" i="32"/>
  <c r="AP35" i="32"/>
  <c r="AR35" i="32" s="1"/>
  <c r="AP28" i="32"/>
  <c r="AP29" i="32"/>
  <c r="AR29" i="32" s="1"/>
  <c r="AP30" i="32"/>
  <c r="AR30" i="32" s="1"/>
  <c r="AP31" i="32"/>
  <c r="AR31" i="32" s="1"/>
  <c r="AP32" i="32"/>
  <c r="AP33" i="32"/>
  <c r="AP27" i="32"/>
  <c r="AP20" i="32"/>
  <c r="AP21" i="32"/>
  <c r="AR21" i="32" s="1"/>
  <c r="AP22" i="32"/>
  <c r="AP23" i="32"/>
  <c r="AP24" i="32"/>
  <c r="AP25" i="32"/>
  <c r="AR25" i="32" s="1"/>
  <c r="AP19" i="32"/>
  <c r="AR55" i="32"/>
  <c r="AR53" i="32"/>
  <c r="AQ50" i="32"/>
  <c r="AR44" i="32"/>
  <c r="AR43" i="32"/>
  <c r="AQ42" i="32"/>
  <c r="AR41" i="32"/>
  <c r="AR39" i="32"/>
  <c r="AR38" i="32"/>
  <c r="AR37" i="32"/>
  <c r="AQ34" i="32"/>
  <c r="AR33" i="32"/>
  <c r="AR28" i="32"/>
  <c r="AR27" i="32"/>
  <c r="AQ26" i="32"/>
  <c r="AR24" i="32"/>
  <c r="AR23" i="32"/>
  <c r="AR19" i="32"/>
  <c r="AQ18" i="32"/>
  <c r="AC18" i="13"/>
  <c r="AD18" i="16" s="1"/>
  <c r="AE19" i="16" s="1"/>
  <c r="AC50" i="13"/>
  <c r="AD54" i="13" s="1"/>
  <c r="AC42" i="13"/>
  <c r="AC34" i="13"/>
  <c r="AP34" i="14" s="1"/>
  <c r="AC26" i="13"/>
  <c r="Z21" i="29"/>
  <c r="AA21" i="29" s="1"/>
  <c r="AA19" i="29"/>
  <c r="AD45" i="13" l="1"/>
  <c r="AD33" i="16"/>
  <c r="AE34" i="16" s="1"/>
  <c r="AP42" i="14"/>
  <c r="AR42" i="14" s="1"/>
  <c r="AR42" i="32"/>
  <c r="AD37" i="13"/>
  <c r="AD28" i="16"/>
  <c r="AE29" i="16" s="1"/>
  <c r="AD27" i="13"/>
  <c r="AD23" i="16"/>
  <c r="AP26" i="14"/>
  <c r="AR26" i="14" s="1"/>
  <c r="AP18" i="14"/>
  <c r="AR18" i="14" s="1"/>
  <c r="AD47" i="16"/>
  <c r="AE48" i="16" s="1"/>
  <c r="R18" i="17"/>
  <c r="S19" i="17" s="1"/>
  <c r="AE24" i="16"/>
  <c r="AE25" i="16"/>
  <c r="AE26" i="16"/>
  <c r="AR34" i="14"/>
  <c r="AP50" i="34"/>
  <c r="AR50" i="34"/>
  <c r="AP42" i="34"/>
  <c r="AR42" i="34" s="1"/>
  <c r="AP34" i="34"/>
  <c r="AR34" i="34"/>
  <c r="AP26" i="34"/>
  <c r="AR26" i="34"/>
  <c r="AR18" i="34"/>
  <c r="AP18" i="34"/>
  <c r="AD23" i="19"/>
  <c r="AD24" i="19"/>
  <c r="AD25" i="19"/>
  <c r="AD41" i="19"/>
  <c r="AD28" i="19"/>
  <c r="AD33" i="19"/>
  <c r="AD31" i="19"/>
  <c r="AD19" i="19"/>
  <c r="AD51" i="19"/>
  <c r="AD35" i="19"/>
  <c r="AD44" i="19"/>
  <c r="AD53" i="19"/>
  <c r="AD43" i="19"/>
  <c r="AD52" i="19"/>
  <c r="AD27" i="19"/>
  <c r="AD36" i="19"/>
  <c r="AD45" i="19"/>
  <c r="AD54" i="19"/>
  <c r="AD55" i="19"/>
  <c r="AD46" i="19"/>
  <c r="AD21" i="19"/>
  <c r="AD29" i="19"/>
  <c r="AD38" i="19"/>
  <c r="AD47" i="19"/>
  <c r="AD56" i="19"/>
  <c r="AD37" i="19"/>
  <c r="AR18" i="33"/>
  <c r="AR50" i="33"/>
  <c r="AD57" i="18"/>
  <c r="AD52" i="18"/>
  <c r="AD44" i="18"/>
  <c r="AD49" i="18"/>
  <c r="AD41" i="18"/>
  <c r="AD36" i="18"/>
  <c r="AD28" i="18"/>
  <c r="AD33" i="18"/>
  <c r="AD19" i="18"/>
  <c r="AD21" i="18"/>
  <c r="AD25" i="18"/>
  <c r="AD27" i="18"/>
  <c r="AD35" i="18"/>
  <c r="AD43" i="18"/>
  <c r="AD51" i="18"/>
  <c r="AD29" i="18"/>
  <c r="AD53" i="18"/>
  <c r="AD22" i="18"/>
  <c r="AD30" i="18"/>
  <c r="AD38" i="18"/>
  <c r="AD46" i="18"/>
  <c r="AD54" i="18"/>
  <c r="AD45" i="18"/>
  <c r="AD23" i="18"/>
  <c r="AD31" i="18"/>
  <c r="AD39" i="18"/>
  <c r="AD47" i="18"/>
  <c r="AD55" i="18"/>
  <c r="AD37" i="18"/>
  <c r="AR50" i="32"/>
  <c r="AR34" i="32"/>
  <c r="AP18" i="32"/>
  <c r="AR18" i="32" s="1"/>
  <c r="AR22" i="32"/>
  <c r="AP26" i="32"/>
  <c r="AR26" i="32" s="1"/>
  <c r="AD51" i="13"/>
  <c r="AD56" i="13"/>
  <c r="AD55" i="13"/>
  <c r="AD57" i="13"/>
  <c r="AD46" i="13"/>
  <c r="AD47" i="13"/>
  <c r="AD49" i="13"/>
  <c r="AD36" i="13"/>
  <c r="AD35" i="13"/>
  <c r="AD39" i="13"/>
  <c r="AD41" i="13"/>
  <c r="AD38" i="13"/>
  <c r="AD33" i="13"/>
  <c r="AD29" i="13"/>
  <c r="AD30" i="13"/>
  <c r="AD28" i="13"/>
  <c r="AD31" i="13"/>
  <c r="AD25" i="13"/>
  <c r="AD24" i="13"/>
  <c r="AD23" i="13"/>
  <c r="AD22" i="13"/>
  <c r="AD21" i="13"/>
  <c r="AD19" i="13"/>
  <c r="AD43" i="13"/>
  <c r="AD52" i="13"/>
  <c r="AD44" i="13"/>
  <c r="AD53" i="13"/>
  <c r="AC19" i="25"/>
  <c r="S23" i="26"/>
  <c r="S22" i="26"/>
  <c r="S20" i="26"/>
  <c r="S19" i="26"/>
  <c r="H41" i="37" l="1"/>
  <c r="F41" i="37"/>
  <c r="H40" i="37"/>
  <c r="F40" i="37"/>
  <c r="D40" i="37"/>
  <c r="H39" i="37"/>
  <c r="F39" i="37"/>
  <c r="I38" i="37"/>
  <c r="J41" i="37" s="1"/>
  <c r="C38" i="37"/>
  <c r="D41" i="37" s="1"/>
  <c r="H36" i="37"/>
  <c r="F36" i="37"/>
  <c r="H35" i="37"/>
  <c r="F35" i="37"/>
  <c r="J34" i="37"/>
  <c r="H34" i="37"/>
  <c r="F34" i="37"/>
  <c r="I33" i="37"/>
  <c r="J35" i="37" s="1"/>
  <c r="C33" i="37"/>
  <c r="D36" i="37" s="1"/>
  <c r="H31" i="37"/>
  <c r="F31" i="37"/>
  <c r="D31" i="37"/>
  <c r="H30" i="37"/>
  <c r="F30" i="37"/>
  <c r="D30" i="37"/>
  <c r="H29" i="37"/>
  <c r="F29" i="37"/>
  <c r="D29" i="37"/>
  <c r="I28" i="37"/>
  <c r="J30" i="37" s="1"/>
  <c r="C28" i="37"/>
  <c r="H26" i="37"/>
  <c r="F26" i="37"/>
  <c r="H25" i="37"/>
  <c r="F25" i="37"/>
  <c r="H24" i="37"/>
  <c r="F24" i="37"/>
  <c r="I23" i="37"/>
  <c r="J26" i="37" s="1"/>
  <c r="C23" i="37"/>
  <c r="D25" i="37" s="1"/>
  <c r="H21" i="37"/>
  <c r="F21" i="37"/>
  <c r="H20" i="37"/>
  <c r="F20" i="37"/>
  <c r="D20" i="37"/>
  <c r="H19" i="37"/>
  <c r="F19" i="37"/>
  <c r="D19" i="37"/>
  <c r="I18" i="37"/>
  <c r="J21" i="37" s="1"/>
  <c r="C18" i="37"/>
  <c r="D21" i="37" s="1"/>
  <c r="J37" i="27"/>
  <c r="H37" i="27"/>
  <c r="F37" i="27"/>
  <c r="D37" i="27"/>
  <c r="J36" i="27"/>
  <c r="H36" i="27"/>
  <c r="F36" i="27"/>
  <c r="D36" i="27"/>
  <c r="J35" i="27"/>
  <c r="H35" i="27"/>
  <c r="F35" i="27"/>
  <c r="D35" i="27"/>
  <c r="J33" i="27"/>
  <c r="H33" i="27"/>
  <c r="F33" i="27"/>
  <c r="D33" i="27"/>
  <c r="J32" i="27"/>
  <c r="H32" i="27"/>
  <c r="F32" i="27"/>
  <c r="D32" i="27"/>
  <c r="J31" i="27"/>
  <c r="H31" i="27"/>
  <c r="F31" i="27"/>
  <c r="D31" i="27"/>
  <c r="J29" i="27"/>
  <c r="H29" i="27"/>
  <c r="F29" i="27"/>
  <c r="D29" i="27"/>
  <c r="J28" i="27"/>
  <c r="H28" i="27"/>
  <c r="F28" i="27"/>
  <c r="D28" i="27"/>
  <c r="J27" i="27"/>
  <c r="H27" i="27"/>
  <c r="F27" i="27"/>
  <c r="D27" i="27"/>
  <c r="J25" i="27"/>
  <c r="H25" i="27"/>
  <c r="F25" i="27"/>
  <c r="D25" i="27"/>
  <c r="J24" i="27"/>
  <c r="H24" i="27"/>
  <c r="F24" i="27"/>
  <c r="D24" i="27"/>
  <c r="J23" i="27"/>
  <c r="H23" i="27"/>
  <c r="F23" i="27"/>
  <c r="D23" i="27"/>
  <c r="J21" i="27"/>
  <c r="H21" i="27"/>
  <c r="F21" i="27"/>
  <c r="D21" i="27"/>
  <c r="J20" i="27"/>
  <c r="H20" i="27"/>
  <c r="F20" i="27"/>
  <c r="D20" i="27"/>
  <c r="J19" i="27"/>
  <c r="H19" i="27"/>
  <c r="F19" i="27"/>
  <c r="D19" i="27"/>
  <c r="AA19" i="24"/>
  <c r="Q23" i="26"/>
  <c r="Q22" i="26"/>
  <c r="Q20" i="26"/>
  <c r="Q19" i="26"/>
  <c r="AA20" i="20"/>
  <c r="AA19" i="20"/>
  <c r="Q24" i="21"/>
  <c r="AM18" i="21"/>
  <c r="AM25" i="21"/>
  <c r="AM32" i="21"/>
  <c r="AM39" i="21"/>
  <c r="AM46" i="21"/>
  <c r="AO42" i="21"/>
  <c r="AO34" i="21"/>
  <c r="AO52" i="21"/>
  <c r="AO51" i="21"/>
  <c r="AO50" i="21"/>
  <c r="AO49" i="21"/>
  <c r="AO48" i="21"/>
  <c r="AO47" i="21"/>
  <c r="AN46" i="21"/>
  <c r="AO46" i="21" s="1"/>
  <c r="AO45" i="21"/>
  <c r="AO43" i="21"/>
  <c r="AO41" i="21"/>
  <c r="AO40" i="21"/>
  <c r="AN39" i="21"/>
  <c r="AO38" i="21"/>
  <c r="AO36" i="21"/>
  <c r="AO35" i="21"/>
  <c r="AO33" i="21"/>
  <c r="AN32" i="21"/>
  <c r="AO31" i="21"/>
  <c r="AO29" i="21"/>
  <c r="AO28" i="21"/>
  <c r="AO27" i="21"/>
  <c r="AO26" i="21"/>
  <c r="AN25" i="21"/>
  <c r="AO24" i="21"/>
  <c r="AO23" i="21"/>
  <c r="AO22" i="21"/>
  <c r="AO21" i="21"/>
  <c r="AO20" i="21"/>
  <c r="AN18" i="21"/>
  <c r="AO18" i="21" s="1"/>
  <c r="P20" i="17"/>
  <c r="Q21" i="17"/>
  <c r="Q20" i="15"/>
  <c r="Q19" i="15"/>
  <c r="AB41" i="16"/>
  <c r="AB39" i="16"/>
  <c r="AC42" i="16"/>
  <c r="AB40" i="16"/>
  <c r="AB38" i="16"/>
  <c r="AB36" i="16"/>
  <c r="AB35" i="16"/>
  <c r="AB31" i="16"/>
  <c r="AB30" i="16"/>
  <c r="AB26" i="16"/>
  <c r="AB25" i="16"/>
  <c r="AB20" i="16"/>
  <c r="AB19" i="16"/>
  <c r="AC22" i="16"/>
  <c r="AB57" i="16"/>
  <c r="AC64" i="16"/>
  <c r="AC53" i="16"/>
  <c r="AC51" i="16"/>
  <c r="AC50" i="16"/>
  <c r="AB48" i="16"/>
  <c r="AC55" i="16"/>
  <c r="AB56" i="16"/>
  <c r="AC40" i="16"/>
  <c r="AB34" i="16"/>
  <c r="AC37" i="16"/>
  <c r="AB29" i="16"/>
  <c r="AC31" i="16"/>
  <c r="AB24" i="16"/>
  <c r="AC25" i="16"/>
  <c r="AC39" i="16"/>
  <c r="AC41" i="16"/>
  <c r="AC60" i="16"/>
  <c r="AC27" i="16"/>
  <c r="AC54" i="16"/>
  <c r="AC49" i="16"/>
  <c r="AC52" i="16"/>
  <c r="AC58" i="16"/>
  <c r="AC59" i="16"/>
  <c r="AC61" i="16"/>
  <c r="AC62" i="16"/>
  <c r="AC63" i="16"/>
  <c r="AC20" i="16"/>
  <c r="AM19" i="14"/>
  <c r="AO19" i="14"/>
  <c r="AM20" i="14"/>
  <c r="AM21" i="14"/>
  <c r="AM22" i="14"/>
  <c r="AM23" i="14"/>
  <c r="AM24" i="14"/>
  <c r="AO24" i="14"/>
  <c r="AM25" i="14"/>
  <c r="AM27" i="14"/>
  <c r="AO27" i="14"/>
  <c r="AM28" i="14"/>
  <c r="AO28" i="14"/>
  <c r="AM29" i="14"/>
  <c r="AM30" i="14"/>
  <c r="AM31" i="14"/>
  <c r="AM32" i="14"/>
  <c r="AM33" i="14"/>
  <c r="AM35" i="14"/>
  <c r="AO35" i="14"/>
  <c r="AM36" i="14"/>
  <c r="AO36" i="14"/>
  <c r="AM37" i="14"/>
  <c r="AM38" i="14"/>
  <c r="AM39" i="14"/>
  <c r="AM40" i="14"/>
  <c r="AM41" i="14"/>
  <c r="AM43" i="14"/>
  <c r="AM44" i="14"/>
  <c r="AO44" i="14"/>
  <c r="AM45" i="14"/>
  <c r="AO45" i="14"/>
  <c r="AM46" i="14"/>
  <c r="AM47" i="14"/>
  <c r="AM48" i="14"/>
  <c r="AM49" i="14"/>
  <c r="AM50" i="14"/>
  <c r="AM51" i="14"/>
  <c r="AO51" i="14"/>
  <c r="AM52" i="14"/>
  <c r="AO52" i="14"/>
  <c r="AM53" i="14"/>
  <c r="AM54" i="14"/>
  <c r="AM55" i="14"/>
  <c r="AO55" i="14"/>
  <c r="AM56" i="14"/>
  <c r="AM57" i="14"/>
  <c r="AO57" i="14"/>
  <c r="AO56" i="14"/>
  <c r="AO54" i="14"/>
  <c r="AO53" i="14"/>
  <c r="AN50" i="14"/>
  <c r="AO50" i="14"/>
  <c r="AO49" i="14"/>
  <c r="AO47" i="14"/>
  <c r="AO46" i="14"/>
  <c r="AO43" i="14"/>
  <c r="AN42" i="14"/>
  <c r="AO41" i="14"/>
  <c r="AO39" i="14"/>
  <c r="AO38" i="14"/>
  <c r="AO37" i="14"/>
  <c r="AN34" i="14"/>
  <c r="AO33" i="14"/>
  <c r="AO31" i="14"/>
  <c r="AO30" i="14"/>
  <c r="AO29" i="14"/>
  <c r="AN26" i="14"/>
  <c r="AO25" i="14"/>
  <c r="AO23" i="14"/>
  <c r="AO22" i="14"/>
  <c r="AO21" i="14"/>
  <c r="AN18" i="14"/>
  <c r="AM19" i="34"/>
  <c r="AM20" i="34"/>
  <c r="AM21" i="34"/>
  <c r="AM22" i="34"/>
  <c r="AM23" i="34"/>
  <c r="AM24" i="34"/>
  <c r="AO24" i="34"/>
  <c r="AM25" i="34"/>
  <c r="AM27" i="34"/>
  <c r="AO27" i="34"/>
  <c r="AM28" i="34"/>
  <c r="AM29" i="34"/>
  <c r="AM30" i="34"/>
  <c r="AM31" i="34"/>
  <c r="AM32" i="34"/>
  <c r="AM33" i="34"/>
  <c r="AM35" i="34"/>
  <c r="AM36" i="34"/>
  <c r="AM37" i="34"/>
  <c r="AM38" i="34"/>
  <c r="AO38" i="34"/>
  <c r="AM39" i="34"/>
  <c r="AM40" i="34"/>
  <c r="AM41" i="34"/>
  <c r="AO41" i="34"/>
  <c r="AM43" i="34"/>
  <c r="AO43" i="34"/>
  <c r="AM44" i="34"/>
  <c r="AM45" i="34"/>
  <c r="AO45" i="34"/>
  <c r="AM46" i="34"/>
  <c r="AM47" i="34"/>
  <c r="AM48" i="34"/>
  <c r="AM49" i="34"/>
  <c r="AM51" i="34"/>
  <c r="AM52" i="34"/>
  <c r="AM53" i="34"/>
  <c r="AM54" i="34"/>
  <c r="AO54" i="34"/>
  <c r="AM55" i="34"/>
  <c r="AM56" i="34"/>
  <c r="AO56" i="34"/>
  <c r="AM57" i="34"/>
  <c r="AM19" i="33"/>
  <c r="AM20" i="33"/>
  <c r="AM21" i="33"/>
  <c r="AM22" i="33"/>
  <c r="AO22" i="33"/>
  <c r="AM23" i="33"/>
  <c r="AO23" i="33"/>
  <c r="AM24" i="33"/>
  <c r="AO24" i="33"/>
  <c r="AM25" i="33"/>
  <c r="AO25" i="33"/>
  <c r="AM27" i="33"/>
  <c r="AO27" i="33"/>
  <c r="AM28" i="33"/>
  <c r="AM29" i="33"/>
  <c r="AM30" i="33"/>
  <c r="AM31" i="33"/>
  <c r="AO31" i="33"/>
  <c r="AM32" i="33"/>
  <c r="AM33" i="33"/>
  <c r="AO33" i="33"/>
  <c r="AM35" i="33"/>
  <c r="AO35" i="33"/>
  <c r="AM36" i="33"/>
  <c r="AM37" i="33"/>
  <c r="AM38" i="33"/>
  <c r="AO38" i="33"/>
  <c r="AM39" i="33"/>
  <c r="AM40" i="33"/>
  <c r="AM41" i="33"/>
  <c r="AO41" i="33"/>
  <c r="AM43" i="33"/>
  <c r="AO43" i="33"/>
  <c r="AM44" i="33"/>
  <c r="AM45" i="33"/>
  <c r="AO45" i="33"/>
  <c r="AM46" i="33"/>
  <c r="AM47" i="33"/>
  <c r="AM48" i="33"/>
  <c r="AM49" i="33"/>
  <c r="AM51" i="33"/>
  <c r="AO51" i="33"/>
  <c r="AM52" i="33"/>
  <c r="AM53" i="33"/>
  <c r="AM54" i="33"/>
  <c r="AO54" i="33"/>
  <c r="AM55" i="33"/>
  <c r="AM56" i="33"/>
  <c r="AO56" i="33"/>
  <c r="AM57" i="33"/>
  <c r="AO57" i="33"/>
  <c r="AM28" i="32"/>
  <c r="AO28" i="32"/>
  <c r="AM29" i="32"/>
  <c r="AO29" i="32"/>
  <c r="AM30" i="32"/>
  <c r="AO30" i="32"/>
  <c r="AM31" i="32"/>
  <c r="AM32" i="32"/>
  <c r="AM33" i="32"/>
  <c r="AO33" i="32"/>
  <c r="AM35" i="32"/>
  <c r="AM36" i="32"/>
  <c r="AO36" i="32"/>
  <c r="AM37" i="32"/>
  <c r="AO37" i="32"/>
  <c r="AM38" i="32"/>
  <c r="AO38" i="32"/>
  <c r="AM39" i="32"/>
  <c r="AM40" i="32"/>
  <c r="AM41" i="32"/>
  <c r="AO41" i="32"/>
  <c r="AM43" i="32"/>
  <c r="AO43" i="32"/>
  <c r="AM44" i="32"/>
  <c r="AO44" i="32"/>
  <c r="AM45" i="32"/>
  <c r="AO45" i="32"/>
  <c r="AM46" i="32"/>
  <c r="AM47" i="32"/>
  <c r="AM48" i="32"/>
  <c r="AM49" i="32"/>
  <c r="AO49" i="32"/>
  <c r="AM51" i="32"/>
  <c r="AO51" i="32"/>
  <c r="AM52" i="32"/>
  <c r="AO52" i="32"/>
  <c r="AM53" i="32"/>
  <c r="AO53" i="32"/>
  <c r="AM54" i="32"/>
  <c r="AO54" i="32"/>
  <c r="AM55" i="32"/>
  <c r="AM56" i="32"/>
  <c r="AO56" i="32"/>
  <c r="AM57" i="32"/>
  <c r="AO57" i="32"/>
  <c r="AM27" i="32"/>
  <c r="AO27" i="32"/>
  <c r="AM20" i="32"/>
  <c r="AM21" i="32"/>
  <c r="AO21" i="32"/>
  <c r="AM22" i="32"/>
  <c r="AO22" i="32"/>
  <c r="AM23" i="32"/>
  <c r="AO23" i="32"/>
  <c r="AM24" i="32"/>
  <c r="AO24" i="32"/>
  <c r="AM25" i="32"/>
  <c r="AO25" i="32"/>
  <c r="AM19" i="32"/>
  <c r="AO57" i="34"/>
  <c r="AO55" i="34"/>
  <c r="AO53" i="34"/>
  <c r="AO51" i="34"/>
  <c r="AN50" i="34"/>
  <c r="AO49" i="34"/>
  <c r="AO47" i="34"/>
  <c r="AO46" i="34"/>
  <c r="AN42" i="34"/>
  <c r="AO39" i="34"/>
  <c r="AO37" i="34"/>
  <c r="AO35" i="34"/>
  <c r="AN34" i="34"/>
  <c r="AO33" i="34"/>
  <c r="AO31" i="34"/>
  <c r="AO30" i="34"/>
  <c r="AO29" i="34"/>
  <c r="AN26" i="34"/>
  <c r="AO25" i="34"/>
  <c r="AO23" i="34"/>
  <c r="AO22" i="34"/>
  <c r="AO21" i="34"/>
  <c r="AO19" i="34"/>
  <c r="AN18" i="34"/>
  <c r="AA50" i="19"/>
  <c r="AB57" i="19"/>
  <c r="AA42" i="19"/>
  <c r="AB49" i="19"/>
  <c r="AA34" i="19"/>
  <c r="AB39" i="19"/>
  <c r="AA26" i="19"/>
  <c r="AB30" i="19"/>
  <c r="AA18" i="19"/>
  <c r="AB22" i="19"/>
  <c r="AO55" i="33"/>
  <c r="AO53" i="33"/>
  <c r="AO52" i="33"/>
  <c r="AN50" i="33"/>
  <c r="AO47" i="33"/>
  <c r="AO44" i="33"/>
  <c r="AN42" i="33"/>
  <c r="AO39" i="33"/>
  <c r="AO37" i="33"/>
  <c r="AO36" i="33"/>
  <c r="AN34" i="33"/>
  <c r="AO30" i="33"/>
  <c r="AO29" i="33"/>
  <c r="AO28" i="33"/>
  <c r="AN26" i="33"/>
  <c r="AO21" i="33"/>
  <c r="AO19" i="33"/>
  <c r="AN18" i="33"/>
  <c r="AA50" i="18"/>
  <c r="AB54" i="18"/>
  <c r="AA42" i="18"/>
  <c r="AB46" i="18"/>
  <c r="AA34" i="18"/>
  <c r="AB38" i="18"/>
  <c r="AA26" i="18"/>
  <c r="AB30" i="18"/>
  <c r="AA18" i="18"/>
  <c r="AB22" i="18"/>
  <c r="AO55" i="32"/>
  <c r="AN50" i="32"/>
  <c r="AO47" i="32"/>
  <c r="AO46" i="32"/>
  <c r="AN42" i="32"/>
  <c r="AO39" i="32"/>
  <c r="AO35" i="32"/>
  <c r="AN34" i="32"/>
  <c r="AO31" i="32"/>
  <c r="AN26" i="32"/>
  <c r="AN18" i="32"/>
  <c r="AA50" i="13"/>
  <c r="AB54" i="13"/>
  <c r="AA42" i="13"/>
  <c r="AM42" i="14" s="1"/>
  <c r="AO42" i="14" s="1"/>
  <c r="AB45" i="13"/>
  <c r="AA34" i="13"/>
  <c r="AM34" i="14" s="1"/>
  <c r="AO34" i="14" s="1"/>
  <c r="AA26" i="13"/>
  <c r="AB23" i="16" s="1"/>
  <c r="AC24" i="16" s="1"/>
  <c r="AB27" i="13"/>
  <c r="AA18" i="13"/>
  <c r="P18" i="17" s="1"/>
  <c r="Q19" i="17" s="1"/>
  <c r="K22" i="2"/>
  <c r="K21" i="2"/>
  <c r="K20" i="2"/>
  <c r="K19" i="2"/>
  <c r="AC36" i="16"/>
  <c r="AC35" i="16"/>
  <c r="AC32" i="16"/>
  <c r="AC30" i="16"/>
  <c r="AC26" i="16"/>
  <c r="AM42" i="33"/>
  <c r="AM34" i="33"/>
  <c r="AM42" i="34"/>
  <c r="AM42" i="32"/>
  <c r="AO42" i="32" s="1"/>
  <c r="AM34" i="32"/>
  <c r="AO34" i="32"/>
  <c r="AM50" i="32"/>
  <c r="AO50" i="32"/>
  <c r="AM50" i="34"/>
  <c r="AO50" i="34"/>
  <c r="AM34" i="34"/>
  <c r="AO34" i="34"/>
  <c r="AM26" i="34"/>
  <c r="AO26" i="34"/>
  <c r="AM18" i="34"/>
  <c r="AO18" i="34"/>
  <c r="AM50" i="33"/>
  <c r="AO50" i="33"/>
  <c r="AM26" i="33"/>
  <c r="AO26" i="33"/>
  <c r="AB25" i="18"/>
  <c r="AM18" i="33"/>
  <c r="AO18" i="33"/>
  <c r="AO42" i="34"/>
  <c r="AO34" i="33"/>
  <c r="AM26" i="32"/>
  <c r="AO26" i="32" s="1"/>
  <c r="AM18" i="32"/>
  <c r="AO18" i="32" s="1"/>
  <c r="AO19" i="32"/>
  <c r="AB43" i="19"/>
  <c r="AB41" i="19"/>
  <c r="AB31" i="19"/>
  <c r="AB33" i="19"/>
  <c r="AB24" i="19"/>
  <c r="AB25" i="19"/>
  <c r="AB23" i="19"/>
  <c r="AB51" i="19"/>
  <c r="AB35" i="19"/>
  <c r="AB44" i="19"/>
  <c r="AB53" i="19"/>
  <c r="AB27" i="19"/>
  <c r="AB36" i="19"/>
  <c r="AB45" i="19"/>
  <c r="AB54" i="19"/>
  <c r="AB19" i="19"/>
  <c r="AB46" i="19"/>
  <c r="AB21" i="19"/>
  <c r="AB29" i="19"/>
  <c r="AB38" i="19"/>
  <c r="AB47" i="19"/>
  <c r="AB56" i="19"/>
  <c r="AB52" i="19"/>
  <c r="AB28" i="19"/>
  <c r="AB37" i="19"/>
  <c r="AB55" i="19"/>
  <c r="AO42" i="33"/>
  <c r="AB57" i="18"/>
  <c r="AB55" i="18"/>
  <c r="AB56" i="18"/>
  <c r="AB47" i="18"/>
  <c r="AB48" i="18"/>
  <c r="AB41" i="18"/>
  <c r="AB39" i="18"/>
  <c r="AB40" i="18"/>
  <c r="AB31" i="18"/>
  <c r="AB32" i="18"/>
  <c r="AB33" i="18"/>
  <c r="AB21" i="18"/>
  <c r="AB23" i="18"/>
  <c r="AB24" i="18"/>
  <c r="AB27" i="18"/>
  <c r="AB35" i="18"/>
  <c r="AB43" i="18"/>
  <c r="AB51" i="18"/>
  <c r="AB19" i="18"/>
  <c r="AB28" i="18"/>
  <c r="AB36" i="18"/>
  <c r="AB44" i="18"/>
  <c r="AB52" i="18"/>
  <c r="AB49" i="18"/>
  <c r="AB29" i="18"/>
  <c r="AB37" i="18"/>
  <c r="AB45" i="18"/>
  <c r="AB53" i="18"/>
  <c r="AB56" i="13"/>
  <c r="AB57" i="13"/>
  <c r="AB55" i="13"/>
  <c r="AB43" i="13"/>
  <c r="AB44" i="13"/>
  <c r="AB46" i="13"/>
  <c r="AB47" i="13"/>
  <c r="AB49" i="13"/>
  <c r="AB38" i="13"/>
  <c r="AB39" i="13"/>
  <c r="AB37" i="13"/>
  <c r="AB28" i="13"/>
  <c r="AB29" i="13"/>
  <c r="AB30" i="13"/>
  <c r="AB31" i="13"/>
  <c r="AB19" i="13"/>
  <c r="AB21" i="13"/>
  <c r="AB22" i="13"/>
  <c r="AB23" i="13"/>
  <c r="AB24" i="13"/>
  <c r="AB41" i="13"/>
  <c r="AB33" i="13"/>
  <c r="AB51" i="13"/>
  <c r="AB52" i="13"/>
  <c r="AB35" i="13"/>
  <c r="AB53" i="13"/>
  <c r="G40" i="31"/>
  <c r="H45" i="31"/>
  <c r="I32" i="31"/>
  <c r="J36" i="31"/>
  <c r="G32" i="31"/>
  <c r="H38" i="31"/>
  <c r="E32" i="31"/>
  <c r="J33" i="31"/>
  <c r="D43" i="31"/>
  <c r="D44" i="31"/>
  <c r="D45" i="31"/>
  <c r="D34" i="31"/>
  <c r="D33" i="31"/>
  <c r="D37" i="31"/>
  <c r="D38" i="31"/>
  <c r="D39" i="31"/>
  <c r="D36" i="31"/>
  <c r="I40" i="31"/>
  <c r="J44" i="31"/>
  <c r="E40" i="31"/>
  <c r="F45" i="31"/>
  <c r="C40" i="31"/>
  <c r="D42" i="31"/>
  <c r="I26" i="31"/>
  <c r="J28" i="31"/>
  <c r="G26" i="31"/>
  <c r="E26" i="31"/>
  <c r="F29" i="31"/>
  <c r="C26" i="31"/>
  <c r="F25" i="31"/>
  <c r="J22" i="31"/>
  <c r="H24" i="31"/>
  <c r="H22" i="31"/>
  <c r="D25" i="31"/>
  <c r="D24" i="31"/>
  <c r="D23" i="31"/>
  <c r="D22" i="31"/>
  <c r="C32" i="31"/>
  <c r="H20" i="31"/>
  <c r="I18" i="31"/>
  <c r="G18" i="31"/>
  <c r="E18" i="31"/>
  <c r="C18" i="31"/>
  <c r="AA19" i="25"/>
  <c r="D42" i="35"/>
  <c r="G42" i="35"/>
  <c r="J42" i="35"/>
  <c r="J36" i="35"/>
  <c r="G36" i="35"/>
  <c r="H36" i="35"/>
  <c r="D36" i="35"/>
  <c r="D30" i="35"/>
  <c r="G30" i="35"/>
  <c r="J30" i="35"/>
  <c r="J24" i="35"/>
  <c r="G24" i="35"/>
  <c r="D24" i="35"/>
  <c r="D18" i="35"/>
  <c r="G18" i="35"/>
  <c r="J18" i="35"/>
  <c r="K18" i="35"/>
  <c r="AN42" i="36"/>
  <c r="AK42" i="36"/>
  <c r="AH42" i="36"/>
  <c r="AE42" i="36"/>
  <c r="AB42" i="36"/>
  <c r="Y42" i="36"/>
  <c r="V42" i="36"/>
  <c r="S42" i="36"/>
  <c r="P42" i="36"/>
  <c r="Q42" i="36"/>
  <c r="M42" i="36"/>
  <c r="J42" i="36"/>
  <c r="G42" i="36"/>
  <c r="D42" i="36"/>
  <c r="AN36" i="36"/>
  <c r="AO36" i="36"/>
  <c r="AK36" i="36"/>
  <c r="AH36" i="36"/>
  <c r="AE36" i="36"/>
  <c r="AB36" i="36"/>
  <c r="Y36" i="36"/>
  <c r="V36" i="36"/>
  <c r="S36" i="36"/>
  <c r="P36" i="36"/>
  <c r="M36" i="36"/>
  <c r="J36" i="36"/>
  <c r="K36" i="36"/>
  <c r="G36" i="36"/>
  <c r="D36" i="36"/>
  <c r="E36" i="36"/>
  <c r="AN30" i="36"/>
  <c r="AO30" i="36"/>
  <c r="AK30" i="36"/>
  <c r="AH30" i="36"/>
  <c r="AE30" i="36"/>
  <c r="AB30" i="36"/>
  <c r="Y30" i="36"/>
  <c r="V30" i="36"/>
  <c r="S30" i="36"/>
  <c r="P30" i="36"/>
  <c r="Q30" i="36"/>
  <c r="M30" i="36"/>
  <c r="J30" i="36"/>
  <c r="G30" i="36"/>
  <c r="D30" i="36"/>
  <c r="AN24" i="36"/>
  <c r="AO24" i="36"/>
  <c r="AK24" i="36"/>
  <c r="AH24" i="36"/>
  <c r="AE24" i="36"/>
  <c r="AB24" i="36"/>
  <c r="Y24" i="36"/>
  <c r="V24" i="36"/>
  <c r="S24" i="36"/>
  <c r="P24" i="36"/>
  <c r="M24" i="36"/>
  <c r="J24" i="36"/>
  <c r="G24" i="36"/>
  <c r="D24" i="36"/>
  <c r="AN18" i="36"/>
  <c r="AK18" i="36"/>
  <c r="AH18" i="36"/>
  <c r="AE18" i="36"/>
  <c r="AB18" i="36"/>
  <c r="Y18" i="36"/>
  <c r="V18" i="36"/>
  <c r="S18" i="36"/>
  <c r="P18" i="36"/>
  <c r="M18" i="36"/>
  <c r="J18" i="36"/>
  <c r="G18" i="36"/>
  <c r="D18" i="36"/>
  <c r="E18" i="36"/>
  <c r="H18" i="36"/>
  <c r="AN42" i="35"/>
  <c r="AK42" i="35"/>
  <c r="AH42" i="35"/>
  <c r="AE42" i="35"/>
  <c r="AB42" i="35"/>
  <c r="Y42" i="35"/>
  <c r="V42" i="35"/>
  <c r="S42" i="35"/>
  <c r="P42" i="35"/>
  <c r="M42" i="35"/>
  <c r="M36" i="35"/>
  <c r="P36" i="35"/>
  <c r="S36" i="35"/>
  <c r="V36" i="35"/>
  <c r="Y36" i="35"/>
  <c r="AB36" i="35"/>
  <c r="AE36" i="35"/>
  <c r="AH36" i="35"/>
  <c r="AK36" i="35"/>
  <c r="AN36" i="35"/>
  <c r="AN30" i="35"/>
  <c r="AK30" i="35"/>
  <c r="AH30" i="35"/>
  <c r="AE30" i="35"/>
  <c r="AB30" i="35"/>
  <c r="Y30" i="35"/>
  <c r="V30" i="35"/>
  <c r="S30" i="35"/>
  <c r="P30" i="35"/>
  <c r="M30" i="35"/>
  <c r="M24" i="35"/>
  <c r="P24" i="35"/>
  <c r="Q24" i="35"/>
  <c r="S24" i="35"/>
  <c r="V24" i="35"/>
  <c r="Y24" i="35"/>
  <c r="AB24" i="35"/>
  <c r="AE24" i="35"/>
  <c r="AH24" i="35"/>
  <c r="AK24" i="35"/>
  <c r="AN24" i="35"/>
  <c r="AN18" i="35"/>
  <c r="AK18" i="35"/>
  <c r="AH18" i="35"/>
  <c r="AE18" i="35"/>
  <c r="AB18" i="35"/>
  <c r="Y18" i="35"/>
  <c r="V18" i="35"/>
  <c r="S18" i="35"/>
  <c r="P18" i="35"/>
  <c r="M18" i="35"/>
  <c r="N18" i="35"/>
  <c r="AM42" i="36"/>
  <c r="AM36" i="36"/>
  <c r="AM30" i="36"/>
  <c r="AM24" i="36"/>
  <c r="AM18" i="36"/>
  <c r="AM42" i="35"/>
  <c r="AM36" i="35"/>
  <c r="AM30" i="35"/>
  <c r="AM24" i="35"/>
  <c r="AM18" i="35"/>
  <c r="Z18" i="36"/>
  <c r="Q42" i="35"/>
  <c r="E42" i="35"/>
  <c r="J19" i="22"/>
  <c r="AO47" i="36"/>
  <c r="AO46" i="36"/>
  <c r="AO45" i="36"/>
  <c r="AO44" i="36"/>
  <c r="AO43" i="36"/>
  <c r="AO41" i="36"/>
  <c r="AO40" i="36"/>
  <c r="AO39" i="36"/>
  <c r="AO38" i="36"/>
  <c r="AO37" i="36"/>
  <c r="AO35" i="36"/>
  <c r="AO34" i="36"/>
  <c r="AO33" i="36"/>
  <c r="AO32" i="36"/>
  <c r="AO31" i="36"/>
  <c r="AO29" i="36"/>
  <c r="AO28" i="36"/>
  <c r="AO27" i="36"/>
  <c r="AO26" i="36"/>
  <c r="AO25" i="36"/>
  <c r="AO23" i="36"/>
  <c r="AO22" i="36"/>
  <c r="AO21" i="36"/>
  <c r="AO20" i="36"/>
  <c r="AO19" i="36"/>
  <c r="AO47" i="35"/>
  <c r="AO46" i="35"/>
  <c r="AO45" i="35"/>
  <c r="AO44" i="35"/>
  <c r="AO43" i="35"/>
  <c r="AO41" i="35"/>
  <c r="AO40" i="35"/>
  <c r="AO39" i="35"/>
  <c r="AO38" i="35"/>
  <c r="AO37" i="35"/>
  <c r="AO35" i="35"/>
  <c r="AO34" i="35"/>
  <c r="AO33" i="35"/>
  <c r="AO32" i="35"/>
  <c r="AO31" i="35"/>
  <c r="AO29" i="35"/>
  <c r="AO28" i="35"/>
  <c r="AO27" i="35"/>
  <c r="AO26" i="35"/>
  <c r="AO25" i="35"/>
  <c r="AO23" i="35"/>
  <c r="AO22" i="35"/>
  <c r="AO21" i="35"/>
  <c r="AO20" i="35"/>
  <c r="AO19" i="35"/>
  <c r="AA42" i="22"/>
  <c r="AB47" i="22"/>
  <c r="AA36" i="22"/>
  <c r="AB41" i="22"/>
  <c r="AA30" i="22"/>
  <c r="AB35" i="22"/>
  <c r="AA24" i="22"/>
  <c r="AB29" i="22"/>
  <c r="AA18" i="22"/>
  <c r="AB23" i="22"/>
  <c r="Y19" i="24"/>
  <c r="W19" i="24"/>
  <c r="AA61" i="16"/>
  <c r="AA59" i="16"/>
  <c r="Y62" i="16"/>
  <c r="Y61" i="16"/>
  <c r="Y60" i="16"/>
  <c r="Y59" i="16"/>
  <c r="Y58" i="16"/>
  <c r="X57" i="16"/>
  <c r="Y64" i="16"/>
  <c r="W60" i="16"/>
  <c r="W58" i="16"/>
  <c r="U59" i="16"/>
  <c r="S64" i="16"/>
  <c r="S58" i="16"/>
  <c r="Q63" i="16"/>
  <c r="O64" i="16"/>
  <c r="O62" i="16"/>
  <c r="K62" i="16"/>
  <c r="K60" i="16"/>
  <c r="AA52" i="16"/>
  <c r="AA50" i="16"/>
  <c r="Y51" i="16"/>
  <c r="Y49" i="16"/>
  <c r="W50" i="16"/>
  <c r="U55" i="16"/>
  <c r="U49" i="16"/>
  <c r="S54" i="16"/>
  <c r="Q55" i="16"/>
  <c r="Q53" i="16"/>
  <c r="M53" i="16"/>
  <c r="M51" i="16"/>
  <c r="K50" i="16"/>
  <c r="Z57" i="16"/>
  <c r="AA58" i="16"/>
  <c r="Z56" i="16"/>
  <c r="X56" i="16"/>
  <c r="Y57" i="16"/>
  <c r="V57" i="16"/>
  <c r="V56" i="16"/>
  <c r="T57" i="16"/>
  <c r="U64" i="16"/>
  <c r="T56" i="16"/>
  <c r="R57" i="16"/>
  <c r="S63" i="16"/>
  <c r="R56" i="16"/>
  <c r="P57" i="16"/>
  <c r="P56" i="16"/>
  <c r="N57" i="16"/>
  <c r="O61" i="16"/>
  <c r="N56" i="16"/>
  <c r="O57" i="16"/>
  <c r="L57" i="16"/>
  <c r="L56" i="16"/>
  <c r="M57" i="16"/>
  <c r="J57" i="16"/>
  <c r="K59" i="16"/>
  <c r="J56" i="16"/>
  <c r="K57" i="16"/>
  <c r="I63" i="16"/>
  <c r="I62" i="16"/>
  <c r="I61" i="16"/>
  <c r="I60" i="16"/>
  <c r="I58" i="16"/>
  <c r="H57" i="16"/>
  <c r="I59" i="16"/>
  <c r="H56" i="16"/>
  <c r="I57" i="16"/>
  <c r="Z48" i="16"/>
  <c r="Z47" i="16"/>
  <c r="AA48" i="16"/>
  <c r="X48" i="16"/>
  <c r="Y55" i="16"/>
  <c r="X47" i="16"/>
  <c r="Y48" i="16"/>
  <c r="V48" i="16"/>
  <c r="W55" i="16"/>
  <c r="V47" i="16"/>
  <c r="W48" i="16"/>
  <c r="T48" i="16"/>
  <c r="U54" i="16"/>
  <c r="T47" i="16"/>
  <c r="R48" i="16"/>
  <c r="S53" i="16"/>
  <c r="R47" i="16"/>
  <c r="P48" i="16"/>
  <c r="Q52" i="16"/>
  <c r="P47" i="16"/>
  <c r="N48" i="16"/>
  <c r="N47" i="16"/>
  <c r="L48" i="16"/>
  <c r="M50" i="16"/>
  <c r="L47" i="16"/>
  <c r="M48" i="16"/>
  <c r="J48" i="16"/>
  <c r="J47" i="16"/>
  <c r="K48" i="16"/>
  <c r="I54" i="16"/>
  <c r="I53" i="16"/>
  <c r="I52" i="16"/>
  <c r="I51" i="16"/>
  <c r="I50" i="16"/>
  <c r="I49" i="16"/>
  <c r="I48" i="16"/>
  <c r="H48" i="16"/>
  <c r="I55" i="16"/>
  <c r="H47" i="16"/>
  <c r="I22" i="2"/>
  <c r="I21" i="2"/>
  <c r="I20" i="2"/>
  <c r="I19" i="2"/>
  <c r="I18" i="2"/>
  <c r="T29" i="21"/>
  <c r="N29" i="21"/>
  <c r="AL52" i="21"/>
  <c r="AL51" i="21"/>
  <c r="AL50" i="21"/>
  <c r="AL49" i="21"/>
  <c r="AL48" i="21"/>
  <c r="AL47" i="21"/>
  <c r="AK46" i="21"/>
  <c r="AL46" i="21"/>
  <c r="AJ46" i="21"/>
  <c r="AL45" i="21"/>
  <c r="AL43" i="21"/>
  <c r="AL42" i="21"/>
  <c r="AL41" i="21"/>
  <c r="AL40" i="21"/>
  <c r="AK39" i="21"/>
  <c r="AJ39" i="21"/>
  <c r="AL39" i="21" s="1"/>
  <c r="AL38" i="21"/>
  <c r="AL36" i="21"/>
  <c r="AL35" i="21"/>
  <c r="AL34" i="21"/>
  <c r="AL33" i="21"/>
  <c r="AK32" i="21"/>
  <c r="AJ32" i="21"/>
  <c r="AL31" i="21"/>
  <c r="AL29" i="21"/>
  <c r="AL28" i="21"/>
  <c r="AL27" i="21"/>
  <c r="AL26" i="21"/>
  <c r="AK25" i="21"/>
  <c r="AL25" i="21" s="1"/>
  <c r="AJ25" i="21"/>
  <c r="AL24" i="21"/>
  <c r="AL23" i="21"/>
  <c r="AL22" i="21"/>
  <c r="AL21" i="21"/>
  <c r="AL20" i="21"/>
  <c r="AK18" i="21"/>
  <c r="AJ18" i="21"/>
  <c r="AL38" i="23"/>
  <c r="AL37" i="23"/>
  <c r="AL36" i="23"/>
  <c r="AL35" i="23"/>
  <c r="AL34" i="23"/>
  <c r="AL33" i="23"/>
  <c r="AL32" i="23"/>
  <c r="AL31" i="23"/>
  <c r="AL30" i="23"/>
  <c r="AL29" i="23"/>
  <c r="AL28" i="23"/>
  <c r="AL27" i="23"/>
  <c r="AL26" i="23"/>
  <c r="AL25" i="23"/>
  <c r="AL24" i="23"/>
  <c r="AL23" i="23"/>
  <c r="AL22" i="23"/>
  <c r="AL21" i="23"/>
  <c r="AL20" i="23"/>
  <c r="AL19" i="23"/>
  <c r="AL18" i="23"/>
  <c r="AI23" i="21"/>
  <c r="C22" i="26"/>
  <c r="E22" i="26"/>
  <c r="G22" i="26"/>
  <c r="I22" i="26"/>
  <c r="K22" i="26"/>
  <c r="M22" i="26"/>
  <c r="O22" i="26"/>
  <c r="O19" i="26"/>
  <c r="M19" i="26"/>
  <c r="K19" i="26"/>
  <c r="I19" i="26"/>
  <c r="G19" i="26"/>
  <c r="E19" i="26"/>
  <c r="C19" i="26"/>
  <c r="O23" i="26"/>
  <c r="M23" i="26"/>
  <c r="K23" i="26"/>
  <c r="I23" i="26"/>
  <c r="G23" i="26"/>
  <c r="E23" i="26"/>
  <c r="C23" i="26"/>
  <c r="O20" i="26"/>
  <c r="M20" i="26"/>
  <c r="K20" i="26"/>
  <c r="I20" i="26"/>
  <c r="G20" i="26"/>
  <c r="E20" i="26"/>
  <c r="C20" i="26"/>
  <c r="X46" i="28"/>
  <c r="X44" i="28"/>
  <c r="X42" i="28"/>
  <c r="X40" i="28"/>
  <c r="Y21" i="29"/>
  <c r="Y19" i="29"/>
  <c r="W21" i="29"/>
  <c r="W19" i="29"/>
  <c r="AI38" i="23"/>
  <c r="AI37" i="23"/>
  <c r="AI36" i="23"/>
  <c r="AI35" i="23"/>
  <c r="AI33" i="23"/>
  <c r="AI32" i="23"/>
  <c r="AI31" i="23"/>
  <c r="AI29" i="23"/>
  <c r="AI28" i="23"/>
  <c r="AI27" i="23"/>
  <c r="AI25" i="23"/>
  <c r="AI24" i="23"/>
  <c r="AI23" i="23"/>
  <c r="AI21" i="23"/>
  <c r="AI20" i="23"/>
  <c r="AI19" i="23"/>
  <c r="AK50" i="14"/>
  <c r="AK42" i="14"/>
  <c r="AL42" i="14"/>
  <c r="AK34" i="14"/>
  <c r="AL34" i="14"/>
  <c r="AK26" i="14"/>
  <c r="AL57" i="14"/>
  <c r="AL56" i="14"/>
  <c r="AL55" i="14"/>
  <c r="AL54" i="14"/>
  <c r="AL53" i="14"/>
  <c r="AL52" i="14"/>
  <c r="AL51" i="14"/>
  <c r="AL49" i="14"/>
  <c r="AL47" i="14"/>
  <c r="AL46" i="14"/>
  <c r="AL45" i="14"/>
  <c r="AL44" i="14"/>
  <c r="AL43" i="14"/>
  <c r="AL41" i="14"/>
  <c r="AL39" i="14"/>
  <c r="AL38" i="14"/>
  <c r="AL37" i="14"/>
  <c r="AL36" i="14"/>
  <c r="AL35" i="14"/>
  <c r="AL33" i="14"/>
  <c r="AL31" i="14"/>
  <c r="AL30" i="14"/>
  <c r="AL29" i="14"/>
  <c r="AL28" i="14"/>
  <c r="AL27" i="14"/>
  <c r="AL25" i="14"/>
  <c r="AL24" i="14"/>
  <c r="AL23" i="14"/>
  <c r="AL22" i="14"/>
  <c r="AL21" i="14"/>
  <c r="AL19" i="14"/>
  <c r="AK18" i="14"/>
  <c r="AJ50" i="14"/>
  <c r="AJ42" i="14"/>
  <c r="AJ34" i="14"/>
  <c r="AJ26" i="14"/>
  <c r="AJ18" i="14"/>
  <c r="AL18" i="14"/>
  <c r="AK50" i="34"/>
  <c r="AJ50" i="34"/>
  <c r="AK42" i="34"/>
  <c r="AL42" i="34"/>
  <c r="AJ42" i="34"/>
  <c r="AK34" i="34"/>
  <c r="AJ34" i="34"/>
  <c r="AL34" i="34"/>
  <c r="AK26" i="34"/>
  <c r="AJ26" i="34"/>
  <c r="AK18" i="34"/>
  <c r="AL18" i="34"/>
  <c r="AJ18" i="34"/>
  <c r="AL57" i="34"/>
  <c r="AL56" i="34"/>
  <c r="AL55" i="34"/>
  <c r="AL54" i="34"/>
  <c r="AL53" i="34"/>
  <c r="AL51" i="34"/>
  <c r="AL49" i="34"/>
  <c r="AL47" i="34"/>
  <c r="AL46" i="34"/>
  <c r="AL45" i="34"/>
  <c r="AL43" i="34"/>
  <c r="AL41" i="34"/>
  <c r="AL39" i="34"/>
  <c r="AL38" i="34"/>
  <c r="AL37" i="34"/>
  <c r="AL35" i="34"/>
  <c r="AL33" i="34"/>
  <c r="AL31" i="34"/>
  <c r="AL30" i="34"/>
  <c r="AL29" i="34"/>
  <c r="AL27" i="34"/>
  <c r="AL25" i="34"/>
  <c r="AL24" i="34"/>
  <c r="AL23" i="34"/>
  <c r="AL22" i="34"/>
  <c r="AL21" i="34"/>
  <c r="AL19" i="34"/>
  <c r="Y50" i="19"/>
  <c r="Z56" i="19"/>
  <c r="Y42" i="19"/>
  <c r="Z49" i="19"/>
  <c r="Y34" i="19"/>
  <c r="Z38" i="19"/>
  <c r="Y26" i="19"/>
  <c r="Y18" i="19"/>
  <c r="AJ18" i="33"/>
  <c r="AK18" i="33"/>
  <c r="AL18" i="33"/>
  <c r="AK50" i="33"/>
  <c r="AL50" i="33"/>
  <c r="AJ50" i="33"/>
  <c r="AK42" i="33"/>
  <c r="AJ42" i="33"/>
  <c r="AL42" i="33"/>
  <c r="AK34" i="33"/>
  <c r="AJ34" i="33"/>
  <c r="AK26" i="33"/>
  <c r="AL26" i="33"/>
  <c r="AJ26" i="33"/>
  <c r="AL57" i="33"/>
  <c r="AL56" i="33"/>
  <c r="AL55" i="33"/>
  <c r="AL54" i="33"/>
  <c r="AL53" i="33"/>
  <c r="AL52" i="33"/>
  <c r="AL51" i="33"/>
  <c r="AL47" i="33"/>
  <c r="AL45" i="33"/>
  <c r="AL44" i="33"/>
  <c r="AL43" i="33"/>
  <c r="AL41" i="33"/>
  <c r="AL39" i="33"/>
  <c r="AL38" i="33"/>
  <c r="AL37" i="33"/>
  <c r="AL36" i="33"/>
  <c r="AL35" i="33"/>
  <c r="AL33" i="33"/>
  <c r="AL31" i="33"/>
  <c r="AL30" i="33"/>
  <c r="AL29" i="33"/>
  <c r="AL28" i="33"/>
  <c r="AL27" i="33"/>
  <c r="AL25" i="33"/>
  <c r="AL24" i="33"/>
  <c r="AL23" i="33"/>
  <c r="AL22" i="33"/>
  <c r="AL21" i="33"/>
  <c r="AL19" i="33"/>
  <c r="Y50" i="18"/>
  <c r="Z52" i="18"/>
  <c r="Y42" i="18"/>
  <c r="Z49" i="18"/>
  <c r="Y34" i="18"/>
  <c r="Z40" i="18"/>
  <c r="Y26" i="18"/>
  <c r="Z32" i="18"/>
  <c r="Y18" i="18"/>
  <c r="Z25" i="18"/>
  <c r="AK50" i="32"/>
  <c r="AJ50" i="32"/>
  <c r="AL50" i="32"/>
  <c r="AK42" i="32"/>
  <c r="AL42" i="32"/>
  <c r="AJ42" i="32"/>
  <c r="AK34" i="32"/>
  <c r="AJ34" i="32"/>
  <c r="AK26" i="32"/>
  <c r="AJ26" i="32"/>
  <c r="AK18" i="32"/>
  <c r="AJ18" i="32"/>
  <c r="AL57" i="32"/>
  <c r="AL56" i="32"/>
  <c r="AL55" i="32"/>
  <c r="AL54" i="32"/>
  <c r="AL53" i="32"/>
  <c r="AL52" i="32"/>
  <c r="AL51" i="32"/>
  <c r="AL49" i="32"/>
  <c r="AL47" i="32"/>
  <c r="AL46" i="32"/>
  <c r="AL45" i="32"/>
  <c r="AL44" i="32"/>
  <c r="AL43" i="32"/>
  <c r="AL41" i="32"/>
  <c r="AL39" i="32"/>
  <c r="AL38" i="32"/>
  <c r="AL37" i="32"/>
  <c r="AL36" i="32"/>
  <c r="AL35" i="32"/>
  <c r="AL33" i="32"/>
  <c r="AL31" i="32"/>
  <c r="AL30" i="32"/>
  <c r="AL29" i="32"/>
  <c r="AL28" i="32"/>
  <c r="AL27" i="32"/>
  <c r="AL25" i="32"/>
  <c r="AL24" i="32"/>
  <c r="AL23" i="32"/>
  <c r="AL22" i="32"/>
  <c r="AL21" i="32"/>
  <c r="AL19" i="32"/>
  <c r="Y26" i="13"/>
  <c r="Z27" i="13" s="1"/>
  <c r="Y50" i="13"/>
  <c r="Z52" i="13"/>
  <c r="Y42" i="13"/>
  <c r="Z47" i="13" s="1"/>
  <c r="Y34" i="13"/>
  <c r="Z39" i="13" s="1"/>
  <c r="Y18" i="13"/>
  <c r="Z21" i="13" s="1"/>
  <c r="AL50" i="14"/>
  <c r="AL26" i="14"/>
  <c r="AL50" i="34"/>
  <c r="AL26" i="34"/>
  <c r="Z41" i="19"/>
  <c r="Z44" i="19"/>
  <c r="Z47" i="19"/>
  <c r="Z43" i="19"/>
  <c r="Z45" i="19"/>
  <c r="Z46" i="19"/>
  <c r="Z35" i="19"/>
  <c r="Z36" i="19"/>
  <c r="Z37" i="19"/>
  <c r="Z21" i="19"/>
  <c r="Z23" i="19"/>
  <c r="AL34" i="33"/>
  <c r="Z55" i="18"/>
  <c r="Z53" i="18"/>
  <c r="Z54" i="18"/>
  <c r="Z57" i="18"/>
  <c r="Z51" i="18"/>
  <c r="Z56" i="18"/>
  <c r="Z45" i="18"/>
  <c r="Z43" i="18"/>
  <c r="Z48" i="18"/>
  <c r="Z44" i="18"/>
  <c r="Z46" i="18"/>
  <c r="Z47" i="18"/>
  <c r="Z35" i="18"/>
  <c r="Z36" i="18"/>
  <c r="Z41" i="18"/>
  <c r="Z37" i="18"/>
  <c r="Z38" i="18"/>
  <c r="Z39" i="18"/>
  <c r="Z31" i="18"/>
  <c r="Z28" i="18"/>
  <c r="Z19" i="18"/>
  <c r="Z21" i="18"/>
  <c r="Z24" i="18"/>
  <c r="Z23" i="18"/>
  <c r="Z22" i="18"/>
  <c r="AL34" i="32"/>
  <c r="AL18" i="32"/>
  <c r="Z45" i="13"/>
  <c r="Z55" i="13"/>
  <c r="Z54" i="13"/>
  <c r="Z57" i="13"/>
  <c r="Z51" i="13"/>
  <c r="Z53" i="13"/>
  <c r="Z56" i="13"/>
  <c r="Z24" i="13"/>
  <c r="X33" i="28"/>
  <c r="X31" i="28"/>
  <c r="X29" i="28"/>
  <c r="X27" i="28"/>
  <c r="X25" i="28"/>
  <c r="X23" i="28"/>
  <c r="X21" i="28"/>
  <c r="X20" i="28"/>
  <c r="X19" i="28"/>
  <c r="W20" i="28"/>
  <c r="W32" i="28"/>
  <c r="X32" i="28"/>
  <c r="W28" i="28"/>
  <c r="X28" i="28"/>
  <c r="W24" i="28"/>
  <c r="X24" i="28"/>
  <c r="AI52" i="21"/>
  <c r="AI51" i="21"/>
  <c r="AI50" i="21"/>
  <c r="AI49" i="21"/>
  <c r="AI48" i="21"/>
  <c r="AI47" i="21"/>
  <c r="AH46" i="21"/>
  <c r="AG46" i="21"/>
  <c r="AI46" i="21"/>
  <c r="AI45" i="21"/>
  <c r="AI43" i="21"/>
  <c r="AI42" i="21"/>
  <c r="AI41" i="21"/>
  <c r="AI40" i="21"/>
  <c r="AH39" i="21"/>
  <c r="AI39" i="21" s="1"/>
  <c r="AG39" i="21"/>
  <c r="AI38" i="21"/>
  <c r="AI36" i="21"/>
  <c r="AI35" i="21"/>
  <c r="AI34" i="21"/>
  <c r="AI33" i="21"/>
  <c r="AH32" i="21"/>
  <c r="AG32" i="21"/>
  <c r="AI31" i="21"/>
  <c r="AI29" i="21"/>
  <c r="AI28" i="21"/>
  <c r="AI27" i="21"/>
  <c r="AI26" i="21"/>
  <c r="AH25" i="21"/>
  <c r="AI25" i="21" s="1"/>
  <c r="AG25" i="21"/>
  <c r="AI24" i="21"/>
  <c r="AI22" i="21"/>
  <c r="AI21" i="21"/>
  <c r="AI20" i="21"/>
  <c r="AH18" i="21"/>
  <c r="AG18" i="21"/>
  <c r="AI18" i="21"/>
  <c r="Y20" i="20"/>
  <c r="Y19" i="20"/>
  <c r="Z39" i="16"/>
  <c r="Z34" i="16"/>
  <c r="AA37" i="16"/>
  <c r="Z29" i="16"/>
  <c r="AA31" i="16"/>
  <c r="Z24" i="16"/>
  <c r="Z19" i="16"/>
  <c r="O21" i="17"/>
  <c r="O19" i="17"/>
  <c r="O20" i="15"/>
  <c r="O19" i="15"/>
  <c r="AH34" i="23"/>
  <c r="AI34" i="23"/>
  <c r="AG34" i="23"/>
  <c r="AH30" i="23"/>
  <c r="AI30" i="23"/>
  <c r="AG30" i="23"/>
  <c r="AH26" i="23"/>
  <c r="AI26" i="23"/>
  <c r="AG26" i="23"/>
  <c r="AH22" i="23"/>
  <c r="AG22" i="23"/>
  <c r="AI22" i="23"/>
  <c r="AH18" i="23"/>
  <c r="AG18" i="23"/>
  <c r="AI18" i="23"/>
  <c r="AA34" i="16"/>
  <c r="AA36" i="16"/>
  <c r="AA35" i="16"/>
  <c r="AA32" i="16"/>
  <c r="AA29" i="16"/>
  <c r="AA30" i="16"/>
  <c r="AA20" i="16"/>
  <c r="AL47" i="36"/>
  <c r="AL46" i="36"/>
  <c r="AL45" i="36"/>
  <c r="AL44" i="36"/>
  <c r="AL43" i="36"/>
  <c r="AL41" i="36"/>
  <c r="AL40" i="36"/>
  <c r="AL39" i="36"/>
  <c r="AL38" i="36"/>
  <c r="AL36" i="36"/>
  <c r="AL37" i="36"/>
  <c r="AL35" i="36"/>
  <c r="AL34" i="36"/>
  <c r="AL33" i="36"/>
  <c r="AL32" i="36"/>
  <c r="AL30" i="36"/>
  <c r="AL31" i="36"/>
  <c r="AL29" i="36"/>
  <c r="AL28" i="36"/>
  <c r="AL27" i="36"/>
  <c r="AL26" i="36"/>
  <c r="AL25" i="36"/>
  <c r="AL23" i="36"/>
  <c r="AL22" i="36"/>
  <c r="AL21" i="36"/>
  <c r="AL20" i="36"/>
  <c r="AL19" i="36"/>
  <c r="AL47" i="35"/>
  <c r="AL46" i="35"/>
  <c r="AL45" i="35"/>
  <c r="AL44" i="35"/>
  <c r="AL43" i="35"/>
  <c r="AL41" i="35"/>
  <c r="AL40" i="35"/>
  <c r="AL39" i="35"/>
  <c r="AL38" i="35"/>
  <c r="AL37" i="35"/>
  <c r="AL35" i="35"/>
  <c r="AL34" i="35"/>
  <c r="AL33" i="35"/>
  <c r="AL32" i="35"/>
  <c r="AL30" i="35"/>
  <c r="AL31" i="35"/>
  <c r="AL29" i="35"/>
  <c r="AL28" i="35"/>
  <c r="AL27" i="35"/>
  <c r="AL26" i="35"/>
  <c r="AL24" i="35"/>
  <c r="AL25" i="35"/>
  <c r="AL23" i="35"/>
  <c r="AL22" i="35"/>
  <c r="AL21" i="35"/>
  <c r="AL20" i="35"/>
  <c r="AL19" i="35"/>
  <c r="Y42" i="22"/>
  <c r="Y36" i="22"/>
  <c r="Z39" i="22"/>
  <c r="Y30" i="22"/>
  <c r="Z34" i="22"/>
  <c r="Y24" i="22"/>
  <c r="Z25" i="22"/>
  <c r="Y18" i="22"/>
  <c r="Z21" i="22"/>
  <c r="AL18" i="36"/>
  <c r="AL36" i="35"/>
  <c r="AL42" i="35"/>
  <c r="Z33" i="22"/>
  <c r="Y19" i="25"/>
  <c r="AF18" i="36"/>
  <c r="W18" i="36"/>
  <c r="T18" i="36"/>
  <c r="N18" i="36"/>
  <c r="K18" i="36"/>
  <c r="Q36" i="36"/>
  <c r="Z30" i="36"/>
  <c r="W30" i="36"/>
  <c r="T30" i="36"/>
  <c r="K30" i="36"/>
  <c r="Z24" i="36"/>
  <c r="N24" i="36"/>
  <c r="H24" i="36"/>
  <c r="AF42" i="36"/>
  <c r="Z42" i="36"/>
  <c r="W42" i="36"/>
  <c r="T42" i="36"/>
  <c r="N42" i="36"/>
  <c r="AF24" i="36"/>
  <c r="W36" i="36"/>
  <c r="H36" i="36"/>
  <c r="E30" i="36"/>
  <c r="AI47" i="36"/>
  <c r="AF47" i="36"/>
  <c r="AC47" i="36"/>
  <c r="Z47" i="36"/>
  <c r="W47" i="36"/>
  <c r="T47" i="36"/>
  <c r="Q47" i="36"/>
  <c r="N47" i="36"/>
  <c r="K47" i="36"/>
  <c r="H47" i="36"/>
  <c r="E47" i="36"/>
  <c r="AI46" i="36"/>
  <c r="AF46" i="36"/>
  <c r="AC46" i="36"/>
  <c r="Z46" i="36"/>
  <c r="W46" i="36"/>
  <c r="T46" i="36"/>
  <c r="Q46" i="36"/>
  <c r="N46" i="36"/>
  <c r="K46" i="36"/>
  <c r="H46" i="36"/>
  <c r="E46" i="36"/>
  <c r="AI45" i="36"/>
  <c r="AF45" i="36"/>
  <c r="AC45" i="36"/>
  <c r="Z45" i="36"/>
  <c r="W45" i="36"/>
  <c r="T45" i="36"/>
  <c r="Q45" i="36"/>
  <c r="N45" i="36"/>
  <c r="K45" i="36"/>
  <c r="H45" i="36"/>
  <c r="E45" i="36"/>
  <c r="AI44" i="36"/>
  <c r="AF44" i="36"/>
  <c r="AC44" i="36"/>
  <c r="Z44" i="36"/>
  <c r="W44" i="36"/>
  <c r="T44" i="36"/>
  <c r="Q44" i="36"/>
  <c r="N44" i="36"/>
  <c r="K44" i="36"/>
  <c r="H44" i="36"/>
  <c r="E44" i="36"/>
  <c r="AI43" i="36"/>
  <c r="AF43" i="36"/>
  <c r="AC43" i="36"/>
  <c r="Z43" i="36"/>
  <c r="W43" i="36"/>
  <c r="T43" i="36"/>
  <c r="Q43" i="36"/>
  <c r="N43" i="36"/>
  <c r="K43" i="36"/>
  <c r="H43" i="36"/>
  <c r="E43" i="36"/>
  <c r="AG42" i="36"/>
  <c r="AI41" i="36"/>
  <c r="AF41" i="36"/>
  <c r="AC41" i="36"/>
  <c r="Z41" i="36"/>
  <c r="W41" i="36"/>
  <c r="T41" i="36"/>
  <c r="Q41" i="36"/>
  <c r="N41" i="36"/>
  <c r="K41" i="36"/>
  <c r="H41" i="36"/>
  <c r="E41" i="36"/>
  <c r="AI40" i="36"/>
  <c r="AF40" i="36"/>
  <c r="AC40" i="36"/>
  <c r="Z40" i="36"/>
  <c r="W40" i="36"/>
  <c r="T40" i="36"/>
  <c r="Q40" i="36"/>
  <c r="N40" i="36"/>
  <c r="K40" i="36"/>
  <c r="H40" i="36"/>
  <c r="E40" i="36"/>
  <c r="AI39" i="36"/>
  <c r="AF39" i="36"/>
  <c r="AC39" i="36"/>
  <c r="Z39" i="36"/>
  <c r="W39" i="36"/>
  <c r="T39" i="36"/>
  <c r="Q39" i="36"/>
  <c r="N39" i="36"/>
  <c r="K39" i="36"/>
  <c r="H39" i="36"/>
  <c r="E39" i="36"/>
  <c r="AI38" i="36"/>
  <c r="AF38" i="36"/>
  <c r="AC38" i="36"/>
  <c r="Z38" i="36"/>
  <c r="W38" i="36"/>
  <c r="T38" i="36"/>
  <c r="Q38" i="36"/>
  <c r="N38" i="36"/>
  <c r="K38" i="36"/>
  <c r="H38" i="36"/>
  <c r="E38" i="36"/>
  <c r="AI37" i="36"/>
  <c r="AF37" i="36"/>
  <c r="AC37" i="36"/>
  <c r="Z37" i="36"/>
  <c r="W37" i="36"/>
  <c r="T37" i="36"/>
  <c r="Q37" i="36"/>
  <c r="N37" i="36"/>
  <c r="K37" i="36"/>
  <c r="H37" i="36"/>
  <c r="E37" i="36"/>
  <c r="AG36" i="36"/>
  <c r="AI35" i="36"/>
  <c r="AF35" i="36"/>
  <c r="AC35" i="36"/>
  <c r="Z35" i="36"/>
  <c r="W35" i="36"/>
  <c r="T35" i="36"/>
  <c r="Q35" i="36"/>
  <c r="N35" i="36"/>
  <c r="K35" i="36"/>
  <c r="H35" i="36"/>
  <c r="E35" i="36"/>
  <c r="AI34" i="36"/>
  <c r="AF34" i="36"/>
  <c r="AC34" i="36"/>
  <c r="Z34" i="36"/>
  <c r="W34" i="36"/>
  <c r="T34" i="36"/>
  <c r="Q34" i="36"/>
  <c r="N34" i="36"/>
  <c r="K34" i="36"/>
  <c r="H34" i="36"/>
  <c r="E34" i="36"/>
  <c r="AI33" i="36"/>
  <c r="AF33" i="36"/>
  <c r="AC33" i="36"/>
  <c r="Z33" i="36"/>
  <c r="W33" i="36"/>
  <c r="T33" i="36"/>
  <c r="Q33" i="36"/>
  <c r="N33" i="36"/>
  <c r="K33" i="36"/>
  <c r="H33" i="36"/>
  <c r="E33" i="36"/>
  <c r="AI32" i="36"/>
  <c r="AF32" i="36"/>
  <c r="AC32" i="36"/>
  <c r="Z32" i="36"/>
  <c r="W32" i="36"/>
  <c r="T32" i="36"/>
  <c r="Q32" i="36"/>
  <c r="N32" i="36"/>
  <c r="K32" i="36"/>
  <c r="H32" i="36"/>
  <c r="E32" i="36"/>
  <c r="AI31" i="36"/>
  <c r="AF31" i="36"/>
  <c r="AC31" i="36"/>
  <c r="Z31" i="36"/>
  <c r="W31" i="36"/>
  <c r="T31" i="36"/>
  <c r="Q31" i="36"/>
  <c r="N31" i="36"/>
  <c r="K31" i="36"/>
  <c r="H31" i="36"/>
  <c r="E31" i="36"/>
  <c r="AG30" i="36"/>
  <c r="AI29" i="36"/>
  <c r="AF29" i="36"/>
  <c r="AC29" i="36"/>
  <c r="Z29" i="36"/>
  <c r="W29" i="36"/>
  <c r="T29" i="36"/>
  <c r="Q29" i="36"/>
  <c r="N29" i="36"/>
  <c r="K29" i="36"/>
  <c r="H29" i="36"/>
  <c r="E29" i="36"/>
  <c r="AI28" i="36"/>
  <c r="AF28" i="36"/>
  <c r="AC28" i="36"/>
  <c r="Z28" i="36"/>
  <c r="W28" i="36"/>
  <c r="T28" i="36"/>
  <c r="Q28" i="36"/>
  <c r="N28" i="36"/>
  <c r="K28" i="36"/>
  <c r="H28" i="36"/>
  <c r="E28" i="36"/>
  <c r="AI27" i="36"/>
  <c r="AF27" i="36"/>
  <c r="AC27" i="36"/>
  <c r="Z27" i="36"/>
  <c r="W27" i="36"/>
  <c r="T27" i="36"/>
  <c r="Q27" i="36"/>
  <c r="N27" i="36"/>
  <c r="K27" i="36"/>
  <c r="H27" i="36"/>
  <c r="E27" i="36"/>
  <c r="AI26" i="36"/>
  <c r="AF26" i="36"/>
  <c r="AC26" i="36"/>
  <c r="Z26" i="36"/>
  <c r="W26" i="36"/>
  <c r="T26" i="36"/>
  <c r="Q26" i="36"/>
  <c r="N26" i="36"/>
  <c r="K26" i="36"/>
  <c r="H26" i="36"/>
  <c r="E26" i="36"/>
  <c r="AI25" i="36"/>
  <c r="AF25" i="36"/>
  <c r="AC25" i="36"/>
  <c r="Z25" i="36"/>
  <c r="W25" i="36"/>
  <c r="T25" i="36"/>
  <c r="Q25" i="36"/>
  <c r="N25" i="36"/>
  <c r="K25" i="36"/>
  <c r="H25" i="36"/>
  <c r="E25" i="36"/>
  <c r="AG24" i="36"/>
  <c r="AI23" i="36"/>
  <c r="AF23" i="36"/>
  <c r="AC23" i="36"/>
  <c r="Z23" i="36"/>
  <c r="W23" i="36"/>
  <c r="T23" i="36"/>
  <c r="Q23" i="36"/>
  <c r="N23" i="36"/>
  <c r="K23" i="36"/>
  <c r="H23" i="36"/>
  <c r="E23" i="36"/>
  <c r="AI22" i="36"/>
  <c r="AF22" i="36"/>
  <c r="AC22" i="36"/>
  <c r="Z22" i="36"/>
  <c r="W22" i="36"/>
  <c r="T22" i="36"/>
  <c r="Q22" i="36"/>
  <c r="N22" i="36"/>
  <c r="K22" i="36"/>
  <c r="H22" i="36"/>
  <c r="E22" i="36"/>
  <c r="AI21" i="36"/>
  <c r="AF21" i="36"/>
  <c r="AC21" i="36"/>
  <c r="Z21" i="36"/>
  <c r="W21" i="36"/>
  <c r="T21" i="36"/>
  <c r="Q21" i="36"/>
  <c r="N21" i="36"/>
  <c r="K21" i="36"/>
  <c r="H21" i="36"/>
  <c r="E21" i="36"/>
  <c r="AI20" i="36"/>
  <c r="AF20" i="36"/>
  <c r="AC20" i="36"/>
  <c r="Z20" i="36"/>
  <c r="W20" i="36"/>
  <c r="T20" i="36"/>
  <c r="Q20" i="36"/>
  <c r="N20" i="36"/>
  <c r="K20" i="36"/>
  <c r="H20" i="36"/>
  <c r="E20" i="36"/>
  <c r="AI19" i="36"/>
  <c r="AF19" i="36"/>
  <c r="AC19" i="36"/>
  <c r="Z19" i="36"/>
  <c r="W19" i="36"/>
  <c r="T19" i="36"/>
  <c r="Q19" i="36"/>
  <c r="N19" i="36"/>
  <c r="K19" i="36"/>
  <c r="H19" i="36"/>
  <c r="E19" i="36"/>
  <c r="AG18" i="36"/>
  <c r="AI18" i="36"/>
  <c r="AI30" i="36"/>
  <c r="AC24" i="36"/>
  <c r="Q24" i="36"/>
  <c r="H42" i="36"/>
  <c r="Z36" i="36"/>
  <c r="K24" i="36"/>
  <c r="W24" i="36"/>
  <c r="AF36" i="36"/>
  <c r="N36" i="36"/>
  <c r="AC36" i="36"/>
  <c r="H30" i="35"/>
  <c r="AI47" i="35"/>
  <c r="AI46" i="35"/>
  <c r="AI45" i="35"/>
  <c r="AI44" i="35"/>
  <c r="AI43" i="35"/>
  <c r="AI41" i="35"/>
  <c r="AI40" i="35"/>
  <c r="AI39" i="35"/>
  <c r="AI38" i="35"/>
  <c r="AI37" i="35"/>
  <c r="AI35" i="35"/>
  <c r="AI34" i="35"/>
  <c r="AI33" i="35"/>
  <c r="AI32" i="35"/>
  <c r="AI31" i="35"/>
  <c r="AI29" i="35"/>
  <c r="AI28" i="35"/>
  <c r="AI27" i="35"/>
  <c r="AI26" i="35"/>
  <c r="AI25" i="35"/>
  <c r="AI23" i="35"/>
  <c r="AI22" i="35"/>
  <c r="AI21" i="35"/>
  <c r="AI20" i="35"/>
  <c r="AI19" i="35"/>
  <c r="AF47" i="35"/>
  <c r="AF46" i="35"/>
  <c r="AF45" i="35"/>
  <c r="AF44" i="35"/>
  <c r="AF43" i="35"/>
  <c r="AF41" i="35"/>
  <c r="AF40" i="35"/>
  <c r="AF39" i="35"/>
  <c r="AF38" i="35"/>
  <c r="AF37" i="35"/>
  <c r="AF35" i="35"/>
  <c r="AF34" i="35"/>
  <c r="AF33" i="35"/>
  <c r="AF32" i="35"/>
  <c r="AF30" i="35"/>
  <c r="AF31" i="35"/>
  <c r="AF29" i="35"/>
  <c r="AF28" i="35"/>
  <c r="AF27" i="35"/>
  <c r="AF26" i="35"/>
  <c r="AF24" i="35"/>
  <c r="AF25" i="35"/>
  <c r="AF23" i="35"/>
  <c r="AF22" i="35"/>
  <c r="AF21" i="35"/>
  <c r="AF20" i="35"/>
  <c r="AF19" i="35"/>
  <c r="AC47" i="35"/>
  <c r="AC46" i="35"/>
  <c r="AC45" i="35"/>
  <c r="AC44" i="35"/>
  <c r="AC43" i="35"/>
  <c r="AC41" i="35"/>
  <c r="AC40" i="35"/>
  <c r="AC39" i="35"/>
  <c r="AC38" i="35"/>
  <c r="AC37" i="35"/>
  <c r="AC35" i="35"/>
  <c r="AC34" i="35"/>
  <c r="AC33" i="35"/>
  <c r="AC32" i="35"/>
  <c r="AC30" i="35"/>
  <c r="AC31" i="35"/>
  <c r="AC29" i="35"/>
  <c r="AC28" i="35"/>
  <c r="AC27" i="35"/>
  <c r="AC26" i="35"/>
  <c r="AC25" i="35"/>
  <c r="AC23" i="35"/>
  <c r="AC22" i="35"/>
  <c r="AC21" i="35"/>
  <c r="AC20" i="35"/>
  <c r="AC19" i="35"/>
  <c r="Z47" i="35"/>
  <c r="Z46" i="35"/>
  <c r="Z45" i="35"/>
  <c r="Z44" i="35"/>
  <c r="Z43" i="35"/>
  <c r="Z41" i="35"/>
  <c r="Z40" i="35"/>
  <c r="Z39" i="35"/>
  <c r="Z38" i="35"/>
  <c r="Z37" i="35"/>
  <c r="Z35" i="35"/>
  <c r="Z34" i="35"/>
  <c r="Z33" i="35"/>
  <c r="Z32" i="35"/>
  <c r="Z31" i="35"/>
  <c r="Z29" i="35"/>
  <c r="Z28" i="35"/>
  <c r="Z27" i="35"/>
  <c r="Z26" i="35"/>
  <c r="Z24" i="35"/>
  <c r="Z25" i="35"/>
  <c r="Z23" i="35"/>
  <c r="Z22" i="35"/>
  <c r="Z21" i="35"/>
  <c r="Z20" i="35"/>
  <c r="Z19" i="35"/>
  <c r="W47" i="35"/>
  <c r="W46" i="35"/>
  <c r="W45" i="35"/>
  <c r="W44" i="35"/>
  <c r="W43" i="35"/>
  <c r="W41" i="35"/>
  <c r="W40" i="35"/>
  <c r="W39" i="35"/>
  <c r="W38" i="35"/>
  <c r="W37" i="35"/>
  <c r="W35" i="35"/>
  <c r="W34" i="35"/>
  <c r="W33" i="35"/>
  <c r="W32" i="35"/>
  <c r="W31" i="35"/>
  <c r="W29" i="35"/>
  <c r="W28" i="35"/>
  <c r="W27" i="35"/>
  <c r="W26" i="35"/>
  <c r="W24" i="35"/>
  <c r="W25" i="35"/>
  <c r="W23" i="35"/>
  <c r="W22" i="35"/>
  <c r="W21" i="35"/>
  <c r="W20" i="35"/>
  <c r="W19" i="35"/>
  <c r="T47" i="35"/>
  <c r="T46" i="35"/>
  <c r="T45" i="35"/>
  <c r="T44" i="35"/>
  <c r="T43" i="35"/>
  <c r="T41" i="35"/>
  <c r="T40" i="35"/>
  <c r="T39" i="35"/>
  <c r="T38" i="35"/>
  <c r="T37" i="35"/>
  <c r="T35" i="35"/>
  <c r="T34" i="35"/>
  <c r="T33" i="35"/>
  <c r="T32" i="35"/>
  <c r="T31" i="35"/>
  <c r="T29" i="35"/>
  <c r="T28" i="35"/>
  <c r="T27" i="35"/>
  <c r="T26" i="35"/>
  <c r="T24" i="35"/>
  <c r="T25" i="35"/>
  <c r="T23" i="35"/>
  <c r="T22" i="35"/>
  <c r="T21" i="35"/>
  <c r="T20" i="35"/>
  <c r="T19" i="35"/>
  <c r="Q47" i="35"/>
  <c r="Q46" i="35"/>
  <c r="Q45" i="35"/>
  <c r="Q44" i="35"/>
  <c r="Q43" i="35"/>
  <c r="Q41" i="35"/>
  <c r="Q40" i="35"/>
  <c r="Q39" i="35"/>
  <c r="Q38" i="35"/>
  <c r="Q37" i="35"/>
  <c r="Q35" i="35"/>
  <c r="Q34" i="35"/>
  <c r="Q33" i="35"/>
  <c r="Q32" i="35"/>
  <c r="Q30" i="35"/>
  <c r="Q31" i="35"/>
  <c r="Q29" i="35"/>
  <c r="Q28" i="35"/>
  <c r="Q27" i="35"/>
  <c r="Q26" i="35"/>
  <c r="Q25" i="35"/>
  <c r="Q23" i="35"/>
  <c r="Q22" i="35"/>
  <c r="Q21" i="35"/>
  <c r="Q20" i="35"/>
  <c r="Q18" i="35"/>
  <c r="Q19" i="35"/>
  <c r="N47" i="35"/>
  <c r="N46" i="35"/>
  <c r="N45" i="35"/>
  <c r="N44" i="35"/>
  <c r="N43" i="35"/>
  <c r="N41" i="35"/>
  <c r="N40" i="35"/>
  <c r="N39" i="35"/>
  <c r="N38" i="35"/>
  <c r="N36" i="35"/>
  <c r="N37" i="35"/>
  <c r="N35" i="35"/>
  <c r="N34" i="35"/>
  <c r="N33" i="35"/>
  <c r="N32" i="35"/>
  <c r="N31" i="35"/>
  <c r="N29" i="35"/>
  <c r="N28" i="35"/>
  <c r="N27" i="35"/>
  <c r="N26" i="35"/>
  <c r="N25" i="35"/>
  <c r="N23" i="35"/>
  <c r="N22" i="35"/>
  <c r="N21" i="35"/>
  <c r="N20" i="35"/>
  <c r="N19" i="35"/>
  <c r="K47" i="35"/>
  <c r="K46" i="35"/>
  <c r="K45" i="35"/>
  <c r="K44" i="35"/>
  <c r="K42" i="35"/>
  <c r="K43" i="35"/>
  <c r="K41" i="35"/>
  <c r="K40" i="35"/>
  <c r="K39" i="35"/>
  <c r="K38" i="35"/>
  <c r="K37" i="35"/>
  <c r="K35" i="35"/>
  <c r="K34" i="35"/>
  <c r="K33" i="35"/>
  <c r="K32" i="35"/>
  <c r="K31" i="35"/>
  <c r="K29" i="35"/>
  <c r="K28" i="35"/>
  <c r="K27" i="35"/>
  <c r="K26" i="35"/>
  <c r="K25" i="35"/>
  <c r="K23" i="35"/>
  <c r="K22" i="35"/>
  <c r="K21" i="35"/>
  <c r="K20" i="35"/>
  <c r="K19" i="35"/>
  <c r="H47" i="35"/>
  <c r="H46" i="35"/>
  <c r="H45" i="35"/>
  <c r="H44" i="35"/>
  <c r="H43" i="35"/>
  <c r="H41" i="35"/>
  <c r="H40" i="35"/>
  <c r="H39" i="35"/>
  <c r="H38" i="35"/>
  <c r="H37" i="35"/>
  <c r="H35" i="35"/>
  <c r="H34" i="35"/>
  <c r="H33" i="35"/>
  <c r="H32" i="35"/>
  <c r="H31" i="35"/>
  <c r="H29" i="35"/>
  <c r="H28" i="35"/>
  <c r="H27" i="35"/>
  <c r="H26" i="35"/>
  <c r="H25" i="35"/>
  <c r="E47" i="35"/>
  <c r="E46" i="35"/>
  <c r="E45" i="35"/>
  <c r="E44" i="35"/>
  <c r="E43" i="35"/>
  <c r="E41" i="35"/>
  <c r="E40" i="35"/>
  <c r="E39" i="35"/>
  <c r="E38" i="35"/>
  <c r="E37" i="35"/>
  <c r="E35" i="35"/>
  <c r="E34" i="35"/>
  <c r="E33" i="35"/>
  <c r="E32" i="35"/>
  <c r="E31" i="35"/>
  <c r="E29" i="35"/>
  <c r="E28" i="35"/>
  <c r="E27" i="35"/>
  <c r="E26" i="35"/>
  <c r="E25" i="35"/>
  <c r="H23" i="35"/>
  <c r="H22" i="35"/>
  <c r="H21" i="35"/>
  <c r="H20" i="35"/>
  <c r="H19" i="35"/>
  <c r="E23" i="35"/>
  <c r="E22" i="35"/>
  <c r="E21" i="35"/>
  <c r="E20" i="35"/>
  <c r="E19" i="35"/>
  <c r="AG42" i="35"/>
  <c r="AG36" i="35"/>
  <c r="AG30" i="35"/>
  <c r="AG24" i="35"/>
  <c r="AG18" i="35"/>
  <c r="AI36" i="35"/>
  <c r="H18" i="35"/>
  <c r="N24" i="35"/>
  <c r="E18" i="35"/>
  <c r="E36" i="35"/>
  <c r="K30" i="35"/>
  <c r="AC24" i="35"/>
  <c r="AC18" i="35"/>
  <c r="AI30" i="35"/>
  <c r="AI18" i="35"/>
  <c r="AI42" i="35"/>
  <c r="AF36" i="35"/>
  <c r="AF18" i="35"/>
  <c r="AF42" i="35"/>
  <c r="AC36" i="35"/>
  <c r="AC42" i="35"/>
  <c r="Z30" i="35"/>
  <c r="Z18" i="35"/>
  <c r="Z42" i="35"/>
  <c r="W30" i="35"/>
  <c r="W18" i="35"/>
  <c r="T42" i="35"/>
  <c r="Q36" i="35"/>
  <c r="N42" i="35"/>
  <c r="K36" i="35"/>
  <c r="K24" i="35"/>
  <c r="H42" i="35"/>
  <c r="H24" i="35"/>
  <c r="E30" i="35"/>
  <c r="E24" i="35"/>
  <c r="AI50" i="34"/>
  <c r="AF50" i="34"/>
  <c r="AC50" i="34"/>
  <c r="Z50" i="34"/>
  <c r="W50" i="34"/>
  <c r="T50" i="34"/>
  <c r="Q50" i="34"/>
  <c r="N50" i="34"/>
  <c r="K50" i="34"/>
  <c r="H50" i="34"/>
  <c r="E50" i="34"/>
  <c r="AI57" i="34"/>
  <c r="AF57" i="34"/>
  <c r="AC57" i="34"/>
  <c r="Z57" i="34"/>
  <c r="W57" i="34"/>
  <c r="T57" i="34"/>
  <c r="Q57" i="34"/>
  <c r="N57" i="34"/>
  <c r="K57" i="34"/>
  <c r="H57" i="34"/>
  <c r="E57" i="34"/>
  <c r="AI56" i="34"/>
  <c r="AF56" i="34"/>
  <c r="AC56" i="34"/>
  <c r="Z56" i="34"/>
  <c r="W56" i="34"/>
  <c r="T56" i="34"/>
  <c r="Q56" i="34"/>
  <c r="N56" i="34"/>
  <c r="K56" i="34"/>
  <c r="AI55" i="34"/>
  <c r="AF55" i="34"/>
  <c r="AC55" i="34"/>
  <c r="Z55" i="34"/>
  <c r="W55" i="34"/>
  <c r="T55" i="34"/>
  <c r="Q55" i="34"/>
  <c r="N55" i="34"/>
  <c r="K55" i="34"/>
  <c r="H55" i="34"/>
  <c r="E55" i="34"/>
  <c r="AI54" i="34"/>
  <c r="AF54" i="34"/>
  <c r="AC54" i="34"/>
  <c r="Z54" i="34"/>
  <c r="W54" i="34"/>
  <c r="T54" i="34"/>
  <c r="Q54" i="34"/>
  <c r="N54" i="34"/>
  <c r="K54" i="34"/>
  <c r="H54" i="34"/>
  <c r="E54" i="34"/>
  <c r="AI53" i="34"/>
  <c r="AF53" i="34"/>
  <c r="AC53" i="34"/>
  <c r="Z53" i="34"/>
  <c r="W53" i="34"/>
  <c r="T53" i="34"/>
  <c r="Q53" i="34"/>
  <c r="N53" i="34"/>
  <c r="K53" i="34"/>
  <c r="H53" i="34"/>
  <c r="E53" i="34"/>
  <c r="AI51" i="34"/>
  <c r="AF51" i="34"/>
  <c r="AC51" i="34"/>
  <c r="Z51" i="34"/>
  <c r="W51" i="34"/>
  <c r="T51" i="34"/>
  <c r="Q51" i="34"/>
  <c r="N51" i="34"/>
  <c r="K51" i="34"/>
  <c r="H51" i="34"/>
  <c r="E51" i="34"/>
  <c r="AI42" i="34"/>
  <c r="AF42" i="34"/>
  <c r="AC42" i="34"/>
  <c r="Z42" i="34"/>
  <c r="W42" i="34"/>
  <c r="T42" i="34"/>
  <c r="Q42" i="34"/>
  <c r="N42" i="34"/>
  <c r="K42" i="34"/>
  <c r="H42" i="34"/>
  <c r="E42" i="34"/>
  <c r="AI49" i="34"/>
  <c r="AF49" i="34"/>
  <c r="AC49" i="34"/>
  <c r="Z49" i="34"/>
  <c r="W49" i="34"/>
  <c r="T49" i="34"/>
  <c r="Q49" i="34"/>
  <c r="N49" i="34"/>
  <c r="K49" i="34"/>
  <c r="H49" i="34"/>
  <c r="E49" i="34"/>
  <c r="AI47" i="34"/>
  <c r="AF47" i="34"/>
  <c r="AC47" i="34"/>
  <c r="Z47" i="34"/>
  <c r="W47" i="34"/>
  <c r="T47" i="34"/>
  <c r="Q47" i="34"/>
  <c r="N47" i="34"/>
  <c r="K47" i="34"/>
  <c r="H47" i="34"/>
  <c r="E47" i="34"/>
  <c r="AI46" i="34"/>
  <c r="AF46" i="34"/>
  <c r="AC46" i="34"/>
  <c r="Z46" i="34"/>
  <c r="W46" i="34"/>
  <c r="T46" i="34"/>
  <c r="Q46" i="34"/>
  <c r="N46" i="34"/>
  <c r="K46" i="34"/>
  <c r="H46" i="34"/>
  <c r="E46" i="34"/>
  <c r="AI45" i="34"/>
  <c r="AF45" i="34"/>
  <c r="AC45" i="34"/>
  <c r="Z45" i="34"/>
  <c r="W45" i="34"/>
  <c r="T45" i="34"/>
  <c r="Q45" i="34"/>
  <c r="N45" i="34"/>
  <c r="K45" i="34"/>
  <c r="H45" i="34"/>
  <c r="E45" i="34"/>
  <c r="AI43" i="34"/>
  <c r="AF43" i="34"/>
  <c r="AC43" i="34"/>
  <c r="Z43" i="34"/>
  <c r="W43" i="34"/>
  <c r="T43" i="34"/>
  <c r="Q43" i="34"/>
  <c r="N43" i="34"/>
  <c r="K43" i="34"/>
  <c r="H43" i="34"/>
  <c r="E43" i="34"/>
  <c r="AI34" i="34"/>
  <c r="AF34" i="34"/>
  <c r="AC34" i="34"/>
  <c r="Z34" i="34"/>
  <c r="W34" i="34"/>
  <c r="T34" i="34"/>
  <c r="Q34" i="34"/>
  <c r="N34" i="34"/>
  <c r="K34" i="34"/>
  <c r="H34" i="34"/>
  <c r="E34" i="34"/>
  <c r="AI41" i="34"/>
  <c r="AF41" i="34"/>
  <c r="AC41" i="34"/>
  <c r="Z41" i="34"/>
  <c r="W41" i="34"/>
  <c r="T41" i="34"/>
  <c r="Q41" i="34"/>
  <c r="N41" i="34"/>
  <c r="K41" i="34"/>
  <c r="H41" i="34"/>
  <c r="E41" i="34"/>
  <c r="AI39" i="34"/>
  <c r="AF39" i="34"/>
  <c r="AC39" i="34"/>
  <c r="Z39" i="34"/>
  <c r="W39" i="34"/>
  <c r="T39" i="34"/>
  <c r="Q39" i="34"/>
  <c r="N39" i="34"/>
  <c r="K39" i="34"/>
  <c r="H39" i="34"/>
  <c r="E39" i="34"/>
  <c r="AI38" i="34"/>
  <c r="AF38" i="34"/>
  <c r="AC38" i="34"/>
  <c r="Z38" i="34"/>
  <c r="W38" i="34"/>
  <c r="T38" i="34"/>
  <c r="Q38" i="34"/>
  <c r="N38" i="34"/>
  <c r="K38" i="34"/>
  <c r="H38" i="34"/>
  <c r="E38" i="34"/>
  <c r="AI37" i="34"/>
  <c r="AF37" i="34"/>
  <c r="AC37" i="34"/>
  <c r="Z37" i="34"/>
  <c r="W37" i="34"/>
  <c r="T37" i="34"/>
  <c r="Q37" i="34"/>
  <c r="N37" i="34"/>
  <c r="K37" i="34"/>
  <c r="H37" i="34"/>
  <c r="E37" i="34"/>
  <c r="AI35" i="34"/>
  <c r="AF35" i="34"/>
  <c r="AC35" i="34"/>
  <c r="Z35" i="34"/>
  <c r="W35" i="34"/>
  <c r="T35" i="34"/>
  <c r="Q35" i="34"/>
  <c r="N35" i="34"/>
  <c r="K35" i="34"/>
  <c r="H35" i="34"/>
  <c r="E35" i="34"/>
  <c r="AI26" i="34"/>
  <c r="AF26" i="34"/>
  <c r="AC26" i="34"/>
  <c r="Z26" i="34"/>
  <c r="W26" i="34"/>
  <c r="T26" i="34"/>
  <c r="Q26" i="34"/>
  <c r="N26" i="34"/>
  <c r="K26" i="34"/>
  <c r="H26" i="34"/>
  <c r="E26" i="34"/>
  <c r="AI33" i="34"/>
  <c r="AF33" i="34"/>
  <c r="AC33" i="34"/>
  <c r="Z33" i="34"/>
  <c r="W33" i="34"/>
  <c r="T33" i="34"/>
  <c r="Q33" i="34"/>
  <c r="N33" i="34"/>
  <c r="K33" i="34"/>
  <c r="H33" i="34"/>
  <c r="E33" i="34"/>
  <c r="AI31" i="34"/>
  <c r="AF31" i="34"/>
  <c r="AC31" i="34"/>
  <c r="Z31" i="34"/>
  <c r="W31" i="34"/>
  <c r="T31" i="34"/>
  <c r="Q31" i="34"/>
  <c r="N31" i="34"/>
  <c r="K31" i="34"/>
  <c r="H31" i="34"/>
  <c r="E31" i="34"/>
  <c r="AI30" i="34"/>
  <c r="AF30" i="34"/>
  <c r="AC30" i="34"/>
  <c r="Z30" i="34"/>
  <c r="W30" i="34"/>
  <c r="T30" i="34"/>
  <c r="Q30" i="34"/>
  <c r="N30" i="34"/>
  <c r="K30" i="34"/>
  <c r="H30" i="34"/>
  <c r="E30" i="34"/>
  <c r="AI29" i="34"/>
  <c r="AF29" i="34"/>
  <c r="AC29" i="34"/>
  <c r="Z29" i="34"/>
  <c r="W29" i="34"/>
  <c r="T29" i="34"/>
  <c r="Q29" i="34"/>
  <c r="N29" i="34"/>
  <c r="K29" i="34"/>
  <c r="H29" i="34"/>
  <c r="E29" i="34"/>
  <c r="AI27" i="34"/>
  <c r="AF27" i="34"/>
  <c r="AC27" i="34"/>
  <c r="Z27" i="34"/>
  <c r="W27" i="34"/>
  <c r="T27" i="34"/>
  <c r="Q27" i="34"/>
  <c r="N27" i="34"/>
  <c r="K27" i="34"/>
  <c r="H27" i="34"/>
  <c r="E27" i="34"/>
  <c r="AI18" i="34"/>
  <c r="AF18" i="34"/>
  <c r="AC18" i="34"/>
  <c r="Z18" i="34"/>
  <c r="W18" i="34"/>
  <c r="T18" i="34"/>
  <c r="Q18" i="34"/>
  <c r="N18" i="34"/>
  <c r="K18" i="34"/>
  <c r="H18" i="34"/>
  <c r="E18" i="34"/>
  <c r="AI25" i="34"/>
  <c r="AF25" i="34"/>
  <c r="AC25" i="34"/>
  <c r="Z25" i="34"/>
  <c r="W25" i="34"/>
  <c r="T25" i="34"/>
  <c r="Q25" i="34"/>
  <c r="N25" i="34"/>
  <c r="K25" i="34"/>
  <c r="H25" i="34"/>
  <c r="E25" i="34"/>
  <c r="AI24" i="34"/>
  <c r="AI23" i="34"/>
  <c r="AF23" i="34"/>
  <c r="AC23" i="34"/>
  <c r="Z23" i="34"/>
  <c r="W23" i="34"/>
  <c r="T23" i="34"/>
  <c r="Q23" i="34"/>
  <c r="N23" i="34"/>
  <c r="K23" i="34"/>
  <c r="H23" i="34"/>
  <c r="E23" i="34"/>
  <c r="AI22" i="34"/>
  <c r="AF22" i="34"/>
  <c r="AC22" i="34"/>
  <c r="Z22" i="34"/>
  <c r="W22" i="34"/>
  <c r="T22" i="34"/>
  <c r="Q22" i="34"/>
  <c r="N22" i="34"/>
  <c r="K22" i="34"/>
  <c r="H22" i="34"/>
  <c r="E22" i="34"/>
  <c r="AI21" i="34"/>
  <c r="AF21" i="34"/>
  <c r="AC21" i="34"/>
  <c r="Z21" i="34"/>
  <c r="W21" i="34"/>
  <c r="T21" i="34"/>
  <c r="Q21" i="34"/>
  <c r="N21" i="34"/>
  <c r="K21" i="34"/>
  <c r="H21" i="34"/>
  <c r="E21" i="34"/>
  <c r="AI19" i="34"/>
  <c r="AF19" i="34"/>
  <c r="AC19" i="34"/>
  <c r="Z19" i="34"/>
  <c r="W19" i="34"/>
  <c r="T19" i="34"/>
  <c r="Q19" i="34"/>
  <c r="N19" i="34"/>
  <c r="K19" i="34"/>
  <c r="H19" i="34"/>
  <c r="E19" i="34"/>
  <c r="AI50" i="33"/>
  <c r="AF50" i="33"/>
  <c r="AC50" i="33"/>
  <c r="Z50" i="33"/>
  <c r="W50" i="33"/>
  <c r="T50" i="33"/>
  <c r="Q50" i="33"/>
  <c r="N50" i="33"/>
  <c r="K50" i="33"/>
  <c r="H50" i="33"/>
  <c r="E50" i="33"/>
  <c r="AI57" i="33"/>
  <c r="AF57" i="33"/>
  <c r="AC57" i="33"/>
  <c r="Z57" i="33"/>
  <c r="W57" i="33"/>
  <c r="T57" i="33"/>
  <c r="Q57" i="33"/>
  <c r="N57" i="33"/>
  <c r="K57" i="33"/>
  <c r="H57" i="33"/>
  <c r="E57" i="33"/>
  <c r="AI56" i="33"/>
  <c r="AF56" i="33"/>
  <c r="AC56" i="33"/>
  <c r="Z56" i="33"/>
  <c r="W56" i="33"/>
  <c r="T56" i="33"/>
  <c r="Q56" i="33"/>
  <c r="N56" i="33"/>
  <c r="K56" i="33"/>
  <c r="H56" i="33"/>
  <c r="AI55" i="33"/>
  <c r="AF55" i="33"/>
  <c r="AC55" i="33"/>
  <c r="Z55" i="33"/>
  <c r="W55" i="33"/>
  <c r="T55" i="33"/>
  <c r="Q55" i="33"/>
  <c r="N55" i="33"/>
  <c r="K55" i="33"/>
  <c r="H55" i="33"/>
  <c r="E55" i="33"/>
  <c r="AI54" i="33"/>
  <c r="AF54" i="33"/>
  <c r="AC54" i="33"/>
  <c r="Z54" i="33"/>
  <c r="W54" i="33"/>
  <c r="T54" i="33"/>
  <c r="Q54" i="33"/>
  <c r="N54" i="33"/>
  <c r="K54" i="33"/>
  <c r="H54" i="33"/>
  <c r="E54" i="33"/>
  <c r="AI53" i="33"/>
  <c r="AF53" i="33"/>
  <c r="AC53" i="33"/>
  <c r="Z53" i="33"/>
  <c r="W53" i="33"/>
  <c r="T53" i="33"/>
  <c r="Q53" i="33"/>
  <c r="N53" i="33"/>
  <c r="K53" i="33"/>
  <c r="H53" i="33"/>
  <c r="E53" i="33"/>
  <c r="AI52" i="33"/>
  <c r="AF52" i="33"/>
  <c r="AC52" i="33"/>
  <c r="Z52" i="33"/>
  <c r="W52" i="33"/>
  <c r="T52" i="33"/>
  <c r="Q52" i="33"/>
  <c r="N52" i="33"/>
  <c r="K52" i="33"/>
  <c r="H52" i="33"/>
  <c r="E52" i="33"/>
  <c r="AI51" i="33"/>
  <c r="AF51" i="33"/>
  <c r="AC51" i="33"/>
  <c r="Z51" i="33"/>
  <c r="W51" i="33"/>
  <c r="T51" i="33"/>
  <c r="Q51" i="33"/>
  <c r="N51" i="33"/>
  <c r="K51" i="33"/>
  <c r="H51" i="33"/>
  <c r="E51" i="33"/>
  <c r="AI42" i="33"/>
  <c r="AF42" i="33"/>
  <c r="AC42" i="33"/>
  <c r="Z42" i="33"/>
  <c r="W42" i="33"/>
  <c r="T42" i="33"/>
  <c r="Q42" i="33"/>
  <c r="N42" i="33"/>
  <c r="K42" i="33"/>
  <c r="H42" i="33"/>
  <c r="E42" i="33"/>
  <c r="AI47" i="33"/>
  <c r="AF47" i="33"/>
  <c r="AC47" i="33"/>
  <c r="Z47" i="33"/>
  <c r="W47" i="33"/>
  <c r="T47" i="33"/>
  <c r="Q47" i="33"/>
  <c r="N47" i="33"/>
  <c r="K47" i="33"/>
  <c r="H47" i="33"/>
  <c r="E47" i="33"/>
  <c r="AI45" i="33"/>
  <c r="AF45" i="33"/>
  <c r="AC45" i="33"/>
  <c r="Z45" i="33"/>
  <c r="W45" i="33"/>
  <c r="T45" i="33"/>
  <c r="Q45" i="33"/>
  <c r="N45" i="33"/>
  <c r="K45" i="33"/>
  <c r="H45" i="33"/>
  <c r="E45" i="33"/>
  <c r="AI44" i="33"/>
  <c r="AF44" i="33"/>
  <c r="AC44" i="33"/>
  <c r="Z44" i="33"/>
  <c r="W44" i="33"/>
  <c r="T44" i="33"/>
  <c r="Q44" i="33"/>
  <c r="N44" i="33"/>
  <c r="K44" i="33"/>
  <c r="H44" i="33"/>
  <c r="E44" i="33"/>
  <c r="AI43" i="33"/>
  <c r="AF43" i="33"/>
  <c r="AC43" i="33"/>
  <c r="Z43" i="33"/>
  <c r="W43" i="33"/>
  <c r="T43" i="33"/>
  <c r="Q43" i="33"/>
  <c r="N43" i="33"/>
  <c r="K43" i="33"/>
  <c r="H43" i="33"/>
  <c r="E43" i="33"/>
  <c r="AI34" i="33"/>
  <c r="AF34" i="33"/>
  <c r="AC34" i="33"/>
  <c r="Z34" i="33"/>
  <c r="W34" i="33"/>
  <c r="T34" i="33"/>
  <c r="Q34" i="33"/>
  <c r="N34" i="33"/>
  <c r="K34" i="33"/>
  <c r="H34" i="33"/>
  <c r="E34" i="33"/>
  <c r="AI41" i="33"/>
  <c r="AF41" i="33"/>
  <c r="AC41" i="33"/>
  <c r="Z41" i="33"/>
  <c r="W41" i="33"/>
  <c r="T41" i="33"/>
  <c r="Q41" i="33"/>
  <c r="N41" i="33"/>
  <c r="K41" i="33"/>
  <c r="H41" i="33"/>
  <c r="E41" i="33"/>
  <c r="AI39" i="33"/>
  <c r="AF39" i="33"/>
  <c r="AC39" i="33"/>
  <c r="Z39" i="33"/>
  <c r="W39" i="33"/>
  <c r="T39" i="33"/>
  <c r="Q39" i="33"/>
  <c r="N39" i="33"/>
  <c r="K39" i="33"/>
  <c r="H39" i="33"/>
  <c r="E39" i="33"/>
  <c r="AI38" i="33"/>
  <c r="AF38" i="33"/>
  <c r="AC38" i="33"/>
  <c r="Z38" i="33"/>
  <c r="W38" i="33"/>
  <c r="T38" i="33"/>
  <c r="Q38" i="33"/>
  <c r="N38" i="33"/>
  <c r="K38" i="33"/>
  <c r="H38" i="33"/>
  <c r="E38" i="33"/>
  <c r="AI37" i="33"/>
  <c r="AF37" i="33"/>
  <c r="AC37" i="33"/>
  <c r="Z37" i="33"/>
  <c r="W37" i="33"/>
  <c r="T37" i="33"/>
  <c r="Q37" i="33"/>
  <c r="N37" i="33"/>
  <c r="K37" i="33"/>
  <c r="H37" i="33"/>
  <c r="E37" i="33"/>
  <c r="AI36" i="33"/>
  <c r="AF36" i="33"/>
  <c r="AC36" i="33"/>
  <c r="Z36" i="33"/>
  <c r="W36" i="33"/>
  <c r="T36" i="33"/>
  <c r="Q36" i="33"/>
  <c r="N36" i="33"/>
  <c r="K36" i="33"/>
  <c r="H36" i="33"/>
  <c r="E36" i="33"/>
  <c r="AI35" i="33"/>
  <c r="AF35" i="33"/>
  <c r="AC35" i="33"/>
  <c r="Z35" i="33"/>
  <c r="W35" i="33"/>
  <c r="T35" i="33"/>
  <c r="Q35" i="33"/>
  <c r="N35" i="33"/>
  <c r="K35" i="33"/>
  <c r="H35" i="33"/>
  <c r="E35" i="33"/>
  <c r="AI26" i="33"/>
  <c r="AF26" i="33"/>
  <c r="AC26" i="33"/>
  <c r="Z26" i="33"/>
  <c r="W26" i="33"/>
  <c r="T26" i="33"/>
  <c r="Q26" i="33"/>
  <c r="N26" i="33"/>
  <c r="K26" i="33"/>
  <c r="H26" i="33"/>
  <c r="E26" i="33"/>
  <c r="AI33" i="33"/>
  <c r="AF33" i="33"/>
  <c r="AC33" i="33"/>
  <c r="Z33" i="33"/>
  <c r="W33" i="33"/>
  <c r="T33" i="33"/>
  <c r="Q33" i="33"/>
  <c r="N33" i="33"/>
  <c r="K33" i="33"/>
  <c r="H33" i="33"/>
  <c r="E33" i="33"/>
  <c r="AI31" i="33"/>
  <c r="AF31" i="33"/>
  <c r="AC31" i="33"/>
  <c r="Z31" i="33"/>
  <c r="W31" i="33"/>
  <c r="T31" i="33"/>
  <c r="Q31" i="33"/>
  <c r="N31" i="33"/>
  <c r="K31" i="33"/>
  <c r="H31" i="33"/>
  <c r="E31" i="33"/>
  <c r="AI30" i="33"/>
  <c r="AF30" i="33"/>
  <c r="AC30" i="33"/>
  <c r="Z30" i="33"/>
  <c r="W30" i="33"/>
  <c r="T30" i="33"/>
  <c r="Q30" i="33"/>
  <c r="N30" i="33"/>
  <c r="K30" i="33"/>
  <c r="H30" i="33"/>
  <c r="E30" i="33"/>
  <c r="AI29" i="33"/>
  <c r="AF29" i="33"/>
  <c r="AC29" i="33"/>
  <c r="Z29" i="33"/>
  <c r="W29" i="33"/>
  <c r="T29" i="33"/>
  <c r="Q29" i="33"/>
  <c r="N29" i="33"/>
  <c r="K29" i="33"/>
  <c r="H29" i="33"/>
  <c r="E29" i="33"/>
  <c r="AI28" i="33"/>
  <c r="AF28" i="33"/>
  <c r="AC28" i="33"/>
  <c r="Z28" i="33"/>
  <c r="W28" i="33"/>
  <c r="T28" i="33"/>
  <c r="Q28" i="33"/>
  <c r="N28" i="33"/>
  <c r="K28" i="33"/>
  <c r="H28" i="33"/>
  <c r="E28" i="33"/>
  <c r="AI27" i="33"/>
  <c r="AF27" i="33"/>
  <c r="AC27" i="33"/>
  <c r="Z27" i="33"/>
  <c r="W27" i="33"/>
  <c r="T27" i="33"/>
  <c r="Q27" i="33"/>
  <c r="N27" i="33"/>
  <c r="K27" i="33"/>
  <c r="H27" i="33"/>
  <c r="E27" i="33"/>
  <c r="AI18" i="33"/>
  <c r="AF18" i="33"/>
  <c r="AC18" i="33"/>
  <c r="Z18" i="33"/>
  <c r="W18" i="33"/>
  <c r="T18" i="33"/>
  <c r="Q18" i="33"/>
  <c r="N18" i="33"/>
  <c r="K18" i="33"/>
  <c r="H18" i="33"/>
  <c r="E18" i="33"/>
  <c r="AI25" i="33"/>
  <c r="AF25" i="33"/>
  <c r="AC25" i="33"/>
  <c r="Z25" i="33"/>
  <c r="W25" i="33"/>
  <c r="T25" i="33"/>
  <c r="Q25" i="33"/>
  <c r="N25" i="33"/>
  <c r="K25" i="33"/>
  <c r="H25" i="33"/>
  <c r="E25" i="33"/>
  <c r="AI24" i="33"/>
  <c r="AF24" i="33"/>
  <c r="AC24" i="33"/>
  <c r="Z24" i="33"/>
  <c r="AI23" i="33"/>
  <c r="AF23" i="33"/>
  <c r="AC23" i="33"/>
  <c r="Z23" i="33"/>
  <c r="W23" i="33"/>
  <c r="T23" i="33"/>
  <c r="Q23" i="33"/>
  <c r="N23" i="33"/>
  <c r="K23" i="33"/>
  <c r="H23" i="33"/>
  <c r="E23" i="33"/>
  <c r="AI22" i="33"/>
  <c r="AF22" i="33"/>
  <c r="AC22" i="33"/>
  <c r="Z22" i="33"/>
  <c r="W22" i="33"/>
  <c r="T22" i="33"/>
  <c r="Q22" i="33"/>
  <c r="N22" i="33"/>
  <c r="K22" i="33"/>
  <c r="H22" i="33"/>
  <c r="E22" i="33"/>
  <c r="AI21" i="33"/>
  <c r="AF21" i="33"/>
  <c r="AC21" i="33"/>
  <c r="Z21" i="33"/>
  <c r="W21" i="33"/>
  <c r="T21" i="33"/>
  <c r="Q21" i="33"/>
  <c r="N21" i="33"/>
  <c r="K21" i="33"/>
  <c r="H21" i="33"/>
  <c r="E21" i="33"/>
  <c r="AI19" i="33"/>
  <c r="AF19" i="33"/>
  <c r="AC19" i="33"/>
  <c r="Z19" i="33"/>
  <c r="W19" i="33"/>
  <c r="T19" i="33"/>
  <c r="Q19" i="33"/>
  <c r="N19" i="33"/>
  <c r="K19" i="33"/>
  <c r="H19" i="33"/>
  <c r="E19" i="33"/>
  <c r="AI50" i="32"/>
  <c r="AF50" i="32"/>
  <c r="AC50" i="32"/>
  <c r="Z50" i="32"/>
  <c r="W50" i="32"/>
  <c r="T50" i="32"/>
  <c r="Q50" i="32"/>
  <c r="N50" i="32"/>
  <c r="K50" i="32"/>
  <c r="H50" i="32"/>
  <c r="E50" i="32"/>
  <c r="AI57" i="32"/>
  <c r="AF57" i="32"/>
  <c r="AC57" i="32"/>
  <c r="Z57" i="32"/>
  <c r="W57" i="32"/>
  <c r="T57" i="32"/>
  <c r="Q57" i="32"/>
  <c r="N57" i="32"/>
  <c r="K57" i="32"/>
  <c r="H57" i="32"/>
  <c r="E57" i="32"/>
  <c r="AI56" i="32"/>
  <c r="AF56" i="32"/>
  <c r="AC56" i="32"/>
  <c r="Z56" i="32"/>
  <c r="W56" i="32"/>
  <c r="T56" i="32"/>
  <c r="Q56" i="32"/>
  <c r="N56" i="32"/>
  <c r="K56" i="32"/>
  <c r="H56" i="32"/>
  <c r="AI55" i="32"/>
  <c r="AF55" i="32"/>
  <c r="AC55" i="32"/>
  <c r="Z55" i="32"/>
  <c r="W55" i="32"/>
  <c r="T55" i="32"/>
  <c r="Q55" i="32"/>
  <c r="N55" i="32"/>
  <c r="K55" i="32"/>
  <c r="H55" i="32"/>
  <c r="E55" i="32"/>
  <c r="AI54" i="32"/>
  <c r="AF54" i="32"/>
  <c r="AC54" i="32"/>
  <c r="Z54" i="32"/>
  <c r="W54" i="32"/>
  <c r="T54" i="32"/>
  <c r="Q54" i="32"/>
  <c r="N54" i="32"/>
  <c r="K54" i="32"/>
  <c r="H54" i="32"/>
  <c r="E54" i="32"/>
  <c r="AI53" i="32"/>
  <c r="AF53" i="32"/>
  <c r="AC53" i="32"/>
  <c r="Z53" i="32"/>
  <c r="W53" i="32"/>
  <c r="T53" i="32"/>
  <c r="Q53" i="32"/>
  <c r="N53" i="32"/>
  <c r="K53" i="32"/>
  <c r="H53" i="32"/>
  <c r="E53" i="32"/>
  <c r="AI52" i="32"/>
  <c r="AF52" i="32"/>
  <c r="AC52" i="32"/>
  <c r="Z52" i="32"/>
  <c r="W52" i="32"/>
  <c r="T52" i="32"/>
  <c r="Q52" i="32"/>
  <c r="N52" i="32"/>
  <c r="K52" i="32"/>
  <c r="H52" i="32"/>
  <c r="E52" i="32"/>
  <c r="AI51" i="32"/>
  <c r="AF51" i="32"/>
  <c r="AC51" i="32"/>
  <c r="Z51" i="32"/>
  <c r="W51" i="32"/>
  <c r="T51" i="32"/>
  <c r="Q51" i="32"/>
  <c r="N51" i="32"/>
  <c r="K51" i="32"/>
  <c r="H51" i="32"/>
  <c r="E51" i="32"/>
  <c r="AI42" i="32"/>
  <c r="AF42" i="32"/>
  <c r="AC42" i="32"/>
  <c r="Z42" i="32"/>
  <c r="W42" i="32"/>
  <c r="T42" i="32"/>
  <c r="Q42" i="32"/>
  <c r="N42" i="32"/>
  <c r="K42" i="32"/>
  <c r="H42" i="32"/>
  <c r="E42" i="32"/>
  <c r="AI49" i="32"/>
  <c r="AF49" i="32"/>
  <c r="AC49" i="32"/>
  <c r="Z49" i="32"/>
  <c r="W49" i="32"/>
  <c r="T49" i="32"/>
  <c r="Q49" i="32"/>
  <c r="N49" i="32"/>
  <c r="K49" i="32"/>
  <c r="H49" i="32"/>
  <c r="E49" i="32"/>
  <c r="AI47" i="32"/>
  <c r="AF47" i="32"/>
  <c r="AC47" i="32"/>
  <c r="Z47" i="32"/>
  <c r="W47" i="32"/>
  <c r="T47" i="32"/>
  <c r="Q47" i="32"/>
  <c r="N47" i="32"/>
  <c r="K47" i="32"/>
  <c r="H47" i="32"/>
  <c r="E47" i="32"/>
  <c r="AI46" i="32"/>
  <c r="AF46" i="32"/>
  <c r="AC46" i="32"/>
  <c r="Z46" i="32"/>
  <c r="W46" i="32"/>
  <c r="T46" i="32"/>
  <c r="Q46" i="32"/>
  <c r="N46" i="32"/>
  <c r="K46" i="32"/>
  <c r="H46" i="32"/>
  <c r="E46" i="32"/>
  <c r="AI45" i="32"/>
  <c r="AF45" i="32"/>
  <c r="AC45" i="32"/>
  <c r="Z45" i="32"/>
  <c r="W45" i="32"/>
  <c r="T45" i="32"/>
  <c r="Q45" i="32"/>
  <c r="N45" i="32"/>
  <c r="K45" i="32"/>
  <c r="H45" i="32"/>
  <c r="E45" i="32"/>
  <c r="AI44" i="32"/>
  <c r="AF44" i="32"/>
  <c r="AC44" i="32"/>
  <c r="Z44" i="32"/>
  <c r="W44" i="32"/>
  <c r="T44" i="32"/>
  <c r="Q44" i="32"/>
  <c r="N44" i="32"/>
  <c r="K44" i="32"/>
  <c r="H44" i="32"/>
  <c r="E44" i="32"/>
  <c r="AI43" i="32"/>
  <c r="AF43" i="32"/>
  <c r="AC43" i="32"/>
  <c r="Z43" i="32"/>
  <c r="W43" i="32"/>
  <c r="T43" i="32"/>
  <c r="Q43" i="32"/>
  <c r="N43" i="32"/>
  <c r="K43" i="32"/>
  <c r="H43" i="32"/>
  <c r="E43" i="32"/>
  <c r="AI34" i="32"/>
  <c r="AF34" i="32"/>
  <c r="AC34" i="32"/>
  <c r="Z34" i="32"/>
  <c r="W34" i="32"/>
  <c r="T34" i="32"/>
  <c r="Q34" i="32"/>
  <c r="N34" i="32"/>
  <c r="K34" i="32"/>
  <c r="H34" i="32"/>
  <c r="E34" i="32"/>
  <c r="AI41" i="32"/>
  <c r="AF41" i="32"/>
  <c r="AC41" i="32"/>
  <c r="Z41" i="32"/>
  <c r="W41" i="32"/>
  <c r="T41" i="32"/>
  <c r="Q41" i="32"/>
  <c r="N41" i="32"/>
  <c r="K41" i="32"/>
  <c r="H41" i="32"/>
  <c r="E41" i="32"/>
  <c r="AI39" i="32"/>
  <c r="AF39" i="32"/>
  <c r="AC39" i="32"/>
  <c r="Z39" i="32"/>
  <c r="W39" i="32"/>
  <c r="T39" i="32"/>
  <c r="Q39" i="32"/>
  <c r="N39" i="32"/>
  <c r="K39" i="32"/>
  <c r="H39" i="32"/>
  <c r="E39" i="32"/>
  <c r="AI38" i="32"/>
  <c r="AF38" i="32"/>
  <c r="AC38" i="32"/>
  <c r="Z38" i="32"/>
  <c r="W38" i="32"/>
  <c r="T38" i="32"/>
  <c r="Q38" i="32"/>
  <c r="N38" i="32"/>
  <c r="K38" i="32"/>
  <c r="H38" i="32"/>
  <c r="E38" i="32"/>
  <c r="AI37" i="32"/>
  <c r="AF37" i="32"/>
  <c r="AC37" i="32"/>
  <c r="Z37" i="32"/>
  <c r="W37" i="32"/>
  <c r="T37" i="32"/>
  <c r="Q37" i="32"/>
  <c r="N37" i="32"/>
  <c r="K37" i="32"/>
  <c r="H37" i="32"/>
  <c r="E37" i="32"/>
  <c r="AI36" i="32"/>
  <c r="AF36" i="32"/>
  <c r="AC36" i="32"/>
  <c r="Z36" i="32"/>
  <c r="W36" i="32"/>
  <c r="T36" i="32"/>
  <c r="Q36" i="32"/>
  <c r="N36" i="32"/>
  <c r="K36" i="32"/>
  <c r="H36" i="32"/>
  <c r="E36" i="32"/>
  <c r="AI35" i="32"/>
  <c r="AF35" i="32"/>
  <c r="AC35" i="32"/>
  <c r="Z35" i="32"/>
  <c r="W35" i="32"/>
  <c r="T35" i="32"/>
  <c r="Q35" i="32"/>
  <c r="N35" i="32"/>
  <c r="K35" i="32"/>
  <c r="H35" i="32"/>
  <c r="E35" i="32"/>
  <c r="AI26" i="32"/>
  <c r="AF26" i="32"/>
  <c r="AC26" i="32"/>
  <c r="Z26" i="32"/>
  <c r="W26" i="32"/>
  <c r="T26" i="32"/>
  <c r="Q26" i="32"/>
  <c r="N26" i="32"/>
  <c r="K26" i="32"/>
  <c r="H26" i="32"/>
  <c r="E26" i="32"/>
  <c r="AI33" i="32"/>
  <c r="AF33" i="32"/>
  <c r="AC33" i="32"/>
  <c r="Z33" i="32"/>
  <c r="W33" i="32"/>
  <c r="T33" i="32"/>
  <c r="Q33" i="32"/>
  <c r="N33" i="32"/>
  <c r="K33" i="32"/>
  <c r="H33" i="32"/>
  <c r="E33" i="32"/>
  <c r="AI31" i="32"/>
  <c r="AF31" i="32"/>
  <c r="AC31" i="32"/>
  <c r="Z31" i="32"/>
  <c r="W31" i="32"/>
  <c r="T31" i="32"/>
  <c r="Q31" i="32"/>
  <c r="N31" i="32"/>
  <c r="K31" i="32"/>
  <c r="H31" i="32"/>
  <c r="E31" i="32"/>
  <c r="AI30" i="32"/>
  <c r="AF30" i="32"/>
  <c r="AC30" i="32"/>
  <c r="Z30" i="32"/>
  <c r="W30" i="32"/>
  <c r="T30" i="32"/>
  <c r="Q30" i="32"/>
  <c r="N30" i="32"/>
  <c r="K30" i="32"/>
  <c r="H30" i="32"/>
  <c r="E30" i="32"/>
  <c r="AI29" i="32"/>
  <c r="AF29" i="32"/>
  <c r="AC29" i="32"/>
  <c r="Z29" i="32"/>
  <c r="W29" i="32"/>
  <c r="T29" i="32"/>
  <c r="Q29" i="32"/>
  <c r="N29" i="32"/>
  <c r="K29" i="32"/>
  <c r="H29" i="32"/>
  <c r="E29" i="32"/>
  <c r="AI28" i="32"/>
  <c r="AF28" i="32"/>
  <c r="AC28" i="32"/>
  <c r="Z28" i="32"/>
  <c r="W28" i="32"/>
  <c r="T28" i="32"/>
  <c r="Q28" i="32"/>
  <c r="N28" i="32"/>
  <c r="K28" i="32"/>
  <c r="H28" i="32"/>
  <c r="E28" i="32"/>
  <c r="AI27" i="32"/>
  <c r="AF27" i="32"/>
  <c r="AC27" i="32"/>
  <c r="Z27" i="32"/>
  <c r="W27" i="32"/>
  <c r="T27" i="32"/>
  <c r="Q27" i="32"/>
  <c r="N27" i="32"/>
  <c r="K27" i="32"/>
  <c r="H27" i="32"/>
  <c r="E27" i="32"/>
  <c r="AI18" i="32"/>
  <c r="AF18" i="32"/>
  <c r="AC18" i="32"/>
  <c r="Z18" i="32"/>
  <c r="W18" i="32"/>
  <c r="T18" i="32"/>
  <c r="Q18" i="32"/>
  <c r="N18" i="32"/>
  <c r="K18" i="32"/>
  <c r="H18" i="32"/>
  <c r="E18" i="32"/>
  <c r="AI25" i="32"/>
  <c r="AF25" i="32"/>
  <c r="AC25" i="32"/>
  <c r="Z25" i="32"/>
  <c r="W25" i="32"/>
  <c r="T25" i="32"/>
  <c r="Q25" i="32"/>
  <c r="N25" i="32"/>
  <c r="K25" i="32"/>
  <c r="H25" i="32"/>
  <c r="E25" i="32"/>
  <c r="AI24" i="32"/>
  <c r="AF24" i="32"/>
  <c r="AC24" i="32"/>
  <c r="Z24" i="32"/>
  <c r="AI23" i="32"/>
  <c r="AF23" i="32"/>
  <c r="AC23" i="32"/>
  <c r="Z23" i="32"/>
  <c r="W23" i="32"/>
  <c r="T23" i="32"/>
  <c r="Q23" i="32"/>
  <c r="N23" i="32"/>
  <c r="K23" i="32"/>
  <c r="H23" i="32"/>
  <c r="E23" i="32"/>
  <c r="AI22" i="32"/>
  <c r="AF22" i="32"/>
  <c r="AC22" i="32"/>
  <c r="Z22" i="32"/>
  <c r="W22" i="32"/>
  <c r="T22" i="32"/>
  <c r="Q22" i="32"/>
  <c r="N22" i="32"/>
  <c r="K22" i="32"/>
  <c r="H22" i="32"/>
  <c r="E22" i="32"/>
  <c r="AI21" i="32"/>
  <c r="AF21" i="32"/>
  <c r="AC21" i="32"/>
  <c r="Z21" i="32"/>
  <c r="W21" i="32"/>
  <c r="T21" i="32"/>
  <c r="Q21" i="32"/>
  <c r="N21" i="32"/>
  <c r="K21" i="32"/>
  <c r="H21" i="32"/>
  <c r="E21" i="32"/>
  <c r="AI19" i="32"/>
  <c r="AF19" i="32"/>
  <c r="AC19" i="32"/>
  <c r="Z19" i="32"/>
  <c r="W19" i="32"/>
  <c r="T19" i="32"/>
  <c r="Q19" i="32"/>
  <c r="N19" i="32"/>
  <c r="K19" i="32"/>
  <c r="H19" i="32"/>
  <c r="E19" i="32"/>
  <c r="G22" i="2"/>
  <c r="G21" i="2"/>
  <c r="G20" i="2"/>
  <c r="G19" i="2"/>
  <c r="G18" i="2"/>
  <c r="U18" i="23"/>
  <c r="V19" i="23"/>
  <c r="V18" i="23"/>
  <c r="V20" i="23"/>
  <c r="V21" i="23"/>
  <c r="U22" i="23"/>
  <c r="V23" i="23"/>
  <c r="V24" i="23"/>
  <c r="V25" i="23"/>
  <c r="V22" i="23"/>
  <c r="W22" i="23"/>
  <c r="U26" i="23"/>
  <c r="V27" i="23"/>
  <c r="V26" i="23"/>
  <c r="W26" i="23"/>
  <c r="V28" i="23"/>
  <c r="V29" i="23"/>
  <c r="U30" i="23"/>
  <c r="V31" i="23"/>
  <c r="V32" i="23"/>
  <c r="V33" i="23"/>
  <c r="V30" i="23"/>
  <c r="W30" i="23"/>
  <c r="U34" i="23"/>
  <c r="V35" i="23"/>
  <c r="V34" i="23"/>
  <c r="W34" i="23"/>
  <c r="V36" i="23"/>
  <c r="V37" i="23"/>
  <c r="V38" i="23"/>
  <c r="AD34" i="23"/>
  <c r="AA34" i="23"/>
  <c r="X34" i="23"/>
  <c r="R34" i="23"/>
  <c r="O34" i="23"/>
  <c r="L34" i="23"/>
  <c r="I34" i="23"/>
  <c r="F34" i="23"/>
  <c r="C34" i="23"/>
  <c r="AD30" i="23"/>
  <c r="AA30" i="23"/>
  <c r="X30" i="23"/>
  <c r="R30" i="23"/>
  <c r="O30" i="23"/>
  <c r="L30" i="23"/>
  <c r="I30" i="23"/>
  <c r="F30" i="23"/>
  <c r="C30" i="23"/>
  <c r="AD26" i="23"/>
  <c r="AA26" i="23"/>
  <c r="X26" i="23"/>
  <c r="R26" i="23"/>
  <c r="O26" i="23"/>
  <c r="L26" i="23"/>
  <c r="I26" i="23"/>
  <c r="F26" i="23"/>
  <c r="C26" i="23"/>
  <c r="AD22" i="23"/>
  <c r="AA22" i="23"/>
  <c r="X22" i="23"/>
  <c r="R22" i="23"/>
  <c r="O22" i="23"/>
  <c r="L22" i="23"/>
  <c r="I22" i="23"/>
  <c r="F22" i="23"/>
  <c r="H22" i="23"/>
  <c r="C22" i="23"/>
  <c r="AD18" i="23"/>
  <c r="AA18" i="23"/>
  <c r="X18" i="23"/>
  <c r="R18" i="23"/>
  <c r="O18" i="23"/>
  <c r="L18" i="23"/>
  <c r="I18" i="23"/>
  <c r="F18" i="23"/>
  <c r="C18" i="23"/>
  <c r="D38" i="23"/>
  <c r="D37" i="23"/>
  <c r="D36" i="23"/>
  <c r="D35" i="23"/>
  <c r="D33" i="23"/>
  <c r="D32" i="23"/>
  <c r="D30" i="23"/>
  <c r="E30" i="23"/>
  <c r="D31" i="23"/>
  <c r="D29" i="23"/>
  <c r="D28" i="23"/>
  <c r="D27" i="23"/>
  <c r="D25" i="23"/>
  <c r="D24" i="23"/>
  <c r="D22" i="23"/>
  <c r="E22" i="23"/>
  <c r="D23" i="23"/>
  <c r="D21" i="23"/>
  <c r="D20" i="23"/>
  <c r="D19" i="23"/>
  <c r="G38" i="23"/>
  <c r="G37" i="23"/>
  <c r="G36" i="23"/>
  <c r="G35" i="23"/>
  <c r="G34" i="23"/>
  <c r="H34" i="23"/>
  <c r="G33" i="23"/>
  <c r="G32" i="23"/>
  <c r="G31" i="23"/>
  <c r="G30" i="23"/>
  <c r="H30" i="23"/>
  <c r="G29" i="23"/>
  <c r="G28" i="23"/>
  <c r="G26" i="23"/>
  <c r="H26" i="23"/>
  <c r="G27" i="23"/>
  <c r="G25" i="23"/>
  <c r="G24" i="23"/>
  <c r="G23" i="23"/>
  <c r="G21" i="23"/>
  <c r="G20" i="23"/>
  <c r="G19" i="23"/>
  <c r="G18" i="23"/>
  <c r="H18" i="23"/>
  <c r="J38" i="23"/>
  <c r="J37" i="23"/>
  <c r="J36" i="23"/>
  <c r="J35" i="23"/>
  <c r="J33" i="23"/>
  <c r="J32" i="23"/>
  <c r="J31" i="23"/>
  <c r="J30" i="23"/>
  <c r="K30" i="23"/>
  <c r="J29" i="23"/>
  <c r="J28" i="23"/>
  <c r="J27" i="23"/>
  <c r="J26" i="23"/>
  <c r="K26" i="23"/>
  <c r="J25" i="23"/>
  <c r="J24" i="23"/>
  <c r="J22" i="23"/>
  <c r="J23" i="23"/>
  <c r="J21" i="23"/>
  <c r="J20" i="23"/>
  <c r="J19" i="23"/>
  <c r="M38" i="23"/>
  <c r="M37" i="23"/>
  <c r="M36" i="23"/>
  <c r="M35" i="23"/>
  <c r="M34" i="23"/>
  <c r="M33" i="23"/>
  <c r="M32" i="23"/>
  <c r="M31" i="23"/>
  <c r="M30" i="23"/>
  <c r="N30" i="23"/>
  <c r="M29" i="23"/>
  <c r="M28" i="23"/>
  <c r="M26" i="23"/>
  <c r="N26" i="23"/>
  <c r="M27" i="23"/>
  <c r="M25" i="23"/>
  <c r="M24" i="23"/>
  <c r="M23" i="23"/>
  <c r="M22" i="23"/>
  <c r="N22" i="23"/>
  <c r="M21" i="23"/>
  <c r="M18" i="23"/>
  <c r="N18" i="23"/>
  <c r="M20" i="23"/>
  <c r="M19" i="23"/>
  <c r="P38" i="23"/>
  <c r="P37" i="23"/>
  <c r="P36" i="23"/>
  <c r="P35" i="23"/>
  <c r="P34" i="23"/>
  <c r="Q34" i="23"/>
  <c r="P33" i="23"/>
  <c r="P32" i="23"/>
  <c r="P31" i="23"/>
  <c r="P29" i="23"/>
  <c r="P28" i="23"/>
  <c r="P27" i="23"/>
  <c r="P26" i="23"/>
  <c r="Q26" i="23"/>
  <c r="P25" i="23"/>
  <c r="P24" i="23"/>
  <c r="P23" i="23"/>
  <c r="P21" i="23"/>
  <c r="P20" i="23"/>
  <c r="P19" i="23"/>
  <c r="P18" i="23"/>
  <c r="Q18" i="23"/>
  <c r="S38" i="23"/>
  <c r="S37" i="23"/>
  <c r="S36" i="23"/>
  <c r="S35" i="23"/>
  <c r="S34" i="23"/>
  <c r="T34" i="23"/>
  <c r="S33" i="23"/>
  <c r="S32" i="23"/>
  <c r="S30" i="23"/>
  <c r="S31" i="23"/>
  <c r="S29" i="23"/>
  <c r="S28" i="23"/>
  <c r="S27" i="23"/>
  <c r="S25" i="23"/>
  <c r="S24" i="23"/>
  <c r="S22" i="23"/>
  <c r="S23" i="23"/>
  <c r="S21" i="23"/>
  <c r="S18" i="23"/>
  <c r="T18" i="23"/>
  <c r="S20" i="23"/>
  <c r="S19" i="23"/>
  <c r="Y38" i="23"/>
  <c r="Y37" i="23"/>
  <c r="Y36" i="23"/>
  <c r="Y35" i="23"/>
  <c r="Y33" i="23"/>
  <c r="Y32" i="23"/>
  <c r="Y31" i="23"/>
  <c r="Y29" i="23"/>
  <c r="Y28" i="23"/>
  <c r="Y27" i="23"/>
  <c r="Y26" i="23"/>
  <c r="Z26" i="23"/>
  <c r="Y25" i="23"/>
  <c r="Y24" i="23"/>
  <c r="Y23" i="23"/>
  <c r="Y21" i="23"/>
  <c r="Y20" i="23"/>
  <c r="Y19" i="23"/>
  <c r="Y18" i="23"/>
  <c r="Z18" i="23"/>
  <c r="AB38" i="23"/>
  <c r="AB37" i="23"/>
  <c r="AB36" i="23"/>
  <c r="AB35" i="23"/>
  <c r="AB34" i="23"/>
  <c r="AC34" i="23"/>
  <c r="AB33" i="23"/>
  <c r="AB32" i="23"/>
  <c r="AB30" i="23"/>
  <c r="AC30" i="23"/>
  <c r="AB31" i="23"/>
  <c r="AB29" i="23"/>
  <c r="AB28" i="23"/>
  <c r="AB27" i="23"/>
  <c r="AB26" i="23"/>
  <c r="AB25" i="23"/>
  <c r="AB24" i="23"/>
  <c r="AB22" i="23"/>
  <c r="AC22" i="23"/>
  <c r="AB23" i="23"/>
  <c r="AB21" i="23"/>
  <c r="AB18" i="23"/>
  <c r="AC18" i="23"/>
  <c r="AB20" i="23"/>
  <c r="AB19" i="23"/>
  <c r="AE38" i="23"/>
  <c r="AE37" i="23"/>
  <c r="AE36" i="23"/>
  <c r="AE35" i="23"/>
  <c r="AE34" i="23"/>
  <c r="AF34" i="23"/>
  <c r="AE33" i="23"/>
  <c r="AE32" i="23"/>
  <c r="AE31" i="23"/>
  <c r="AE30" i="23"/>
  <c r="AF30" i="23"/>
  <c r="AE29" i="23"/>
  <c r="AE28" i="23"/>
  <c r="AE27" i="23"/>
  <c r="AE26" i="23"/>
  <c r="AE25" i="23"/>
  <c r="AE24" i="23"/>
  <c r="AE23" i="23"/>
  <c r="AE22" i="23"/>
  <c r="AF22" i="23"/>
  <c r="AE21" i="23"/>
  <c r="AE20" i="23"/>
  <c r="AE19" i="23"/>
  <c r="AE18" i="23"/>
  <c r="AF18" i="23"/>
  <c r="AC26" i="23"/>
  <c r="Y22" i="23"/>
  <c r="Z22" i="23"/>
  <c r="T22" i="23"/>
  <c r="S26" i="23"/>
  <c r="T26" i="23"/>
  <c r="P22" i="23"/>
  <c r="Q22" i="23"/>
  <c r="K22" i="23"/>
  <c r="G22" i="23"/>
  <c r="D26" i="23"/>
  <c r="N34" i="23"/>
  <c r="J18" i="23"/>
  <c r="K18" i="23"/>
  <c r="J34" i="23"/>
  <c r="K34" i="23"/>
  <c r="Y30" i="23"/>
  <c r="Z30" i="23"/>
  <c r="P30" i="23"/>
  <c r="Q30" i="23"/>
  <c r="D34" i="23"/>
  <c r="E34" i="23"/>
  <c r="W18" i="23"/>
  <c r="AI44" i="14"/>
  <c r="AI43" i="14"/>
  <c r="AI42" i="14"/>
  <c r="U19" i="24"/>
  <c r="S19" i="24"/>
  <c r="Q19" i="24"/>
  <c r="T43" i="21"/>
  <c r="AF43" i="21"/>
  <c r="E43" i="21"/>
  <c r="E36" i="21"/>
  <c r="H43" i="21"/>
  <c r="H36" i="21"/>
  <c r="K43" i="21"/>
  <c r="K36" i="21"/>
  <c r="N43" i="21"/>
  <c r="N36" i="21"/>
  <c r="Q43" i="21"/>
  <c r="Q36" i="21"/>
  <c r="W43" i="21"/>
  <c r="W36" i="21"/>
  <c r="Z43" i="21"/>
  <c r="Z36" i="21"/>
  <c r="AC43" i="21"/>
  <c r="AC36" i="21"/>
  <c r="AF36" i="21"/>
  <c r="E29" i="21"/>
  <c r="H29" i="21"/>
  <c r="K29" i="21"/>
  <c r="Q29" i="21"/>
  <c r="W29" i="21"/>
  <c r="Z29" i="21"/>
  <c r="AC29" i="21"/>
  <c r="AF29" i="21"/>
  <c r="M21" i="17"/>
  <c r="M19" i="17"/>
  <c r="M20" i="15"/>
  <c r="K20" i="15"/>
  <c r="I20" i="15"/>
  <c r="G20" i="15"/>
  <c r="E20" i="15"/>
  <c r="C20" i="15"/>
  <c r="M19" i="15"/>
  <c r="AF22" i="21"/>
  <c r="AC22" i="21"/>
  <c r="Q22" i="21"/>
  <c r="N22" i="21"/>
  <c r="K22" i="21"/>
  <c r="H22" i="21"/>
  <c r="E22" i="21"/>
  <c r="T22" i="21"/>
  <c r="Z22" i="21"/>
  <c r="W22" i="21"/>
  <c r="E50" i="21"/>
  <c r="H50" i="21"/>
  <c r="K50" i="21"/>
  <c r="N50" i="21"/>
  <c r="Q50" i="21"/>
  <c r="T50" i="21"/>
  <c r="Z50" i="21"/>
  <c r="W50" i="21"/>
  <c r="AF50" i="21"/>
  <c r="AC50" i="21"/>
  <c r="X19" i="16"/>
  <c r="Y19" i="16"/>
  <c r="X24" i="16"/>
  <c r="Y25" i="16"/>
  <c r="X29" i="16"/>
  <c r="Y30" i="16"/>
  <c r="X34" i="16"/>
  <c r="Y35" i="16"/>
  <c r="Y34" i="16"/>
  <c r="X39" i="16"/>
  <c r="Y39" i="16"/>
  <c r="Y42" i="16"/>
  <c r="Y27" i="16"/>
  <c r="Y22" i="16"/>
  <c r="Y40" i="16"/>
  <c r="Y20" i="16"/>
  <c r="Y26" i="16"/>
  <c r="Y41" i="16"/>
  <c r="W19" i="25"/>
  <c r="X24" i="19"/>
  <c r="X57" i="19"/>
  <c r="X56" i="19"/>
  <c r="X55" i="19"/>
  <c r="X54" i="19"/>
  <c r="X53" i="19"/>
  <c r="X52" i="19"/>
  <c r="X51" i="19"/>
  <c r="X49" i="19"/>
  <c r="X47" i="19"/>
  <c r="X46" i="19"/>
  <c r="X45" i="19"/>
  <c r="X44" i="19"/>
  <c r="X43" i="19"/>
  <c r="X41" i="19"/>
  <c r="X39" i="19"/>
  <c r="X38" i="19"/>
  <c r="X37" i="19"/>
  <c r="X36" i="19"/>
  <c r="X35" i="19"/>
  <c r="X33" i="19"/>
  <c r="X31" i="19"/>
  <c r="X30" i="19"/>
  <c r="X29" i="19"/>
  <c r="X28" i="19"/>
  <c r="X27" i="19"/>
  <c r="X25" i="19"/>
  <c r="X23" i="19"/>
  <c r="X22" i="19"/>
  <c r="X21" i="19"/>
  <c r="X19" i="19"/>
  <c r="X57" i="18"/>
  <c r="X56" i="18"/>
  <c r="X55" i="18"/>
  <c r="X54" i="18"/>
  <c r="X53" i="18"/>
  <c r="X52" i="18"/>
  <c r="X51" i="18"/>
  <c r="X49" i="18"/>
  <c r="X48" i="18"/>
  <c r="X47" i="18"/>
  <c r="X46" i="18"/>
  <c r="X45" i="18"/>
  <c r="X44" i="18"/>
  <c r="X43" i="18"/>
  <c r="X41" i="18"/>
  <c r="X40" i="18"/>
  <c r="X39" i="18"/>
  <c r="X38" i="18"/>
  <c r="X37" i="18"/>
  <c r="X36" i="18"/>
  <c r="X35" i="18"/>
  <c r="X33" i="18"/>
  <c r="X32" i="18"/>
  <c r="X31" i="18"/>
  <c r="X30" i="18"/>
  <c r="X29" i="18"/>
  <c r="X28" i="18"/>
  <c r="X27" i="18"/>
  <c r="X25" i="18"/>
  <c r="X24" i="18"/>
  <c r="X23" i="18"/>
  <c r="X22" i="18"/>
  <c r="X21" i="18"/>
  <c r="X19" i="18"/>
  <c r="X57" i="13"/>
  <c r="X56" i="13"/>
  <c r="X55" i="13"/>
  <c r="X54" i="13"/>
  <c r="X53" i="13"/>
  <c r="X52" i="13"/>
  <c r="X51" i="13"/>
  <c r="X49" i="13"/>
  <c r="X47" i="13"/>
  <c r="X46" i="13"/>
  <c r="X45" i="13"/>
  <c r="X44" i="13"/>
  <c r="X43" i="13"/>
  <c r="X41" i="13"/>
  <c r="X39" i="13"/>
  <c r="X38" i="13"/>
  <c r="X37" i="13"/>
  <c r="X36" i="13"/>
  <c r="X35" i="13"/>
  <c r="X33" i="13"/>
  <c r="X31" i="13"/>
  <c r="X30" i="13"/>
  <c r="X29" i="13"/>
  <c r="X28" i="13"/>
  <c r="X27" i="13"/>
  <c r="X25" i="13"/>
  <c r="X24" i="13"/>
  <c r="X23" i="13"/>
  <c r="X22" i="13"/>
  <c r="X21" i="13"/>
  <c r="X19" i="13"/>
  <c r="W20" i="20"/>
  <c r="U20" i="20"/>
  <c r="S20" i="20"/>
  <c r="Q20" i="20"/>
  <c r="O20" i="20"/>
  <c r="M20" i="20"/>
  <c r="K20" i="20"/>
  <c r="I20" i="20"/>
  <c r="G20" i="20"/>
  <c r="E20" i="20"/>
  <c r="C20" i="20"/>
  <c r="W19" i="20"/>
  <c r="E22" i="2"/>
  <c r="C22" i="2"/>
  <c r="E21" i="2"/>
  <c r="E18" i="2"/>
  <c r="C21" i="2"/>
  <c r="C18" i="2"/>
  <c r="E20" i="2"/>
  <c r="C20" i="2"/>
  <c r="E19" i="2"/>
  <c r="C19" i="2"/>
  <c r="W18" i="22"/>
  <c r="X19" i="22"/>
  <c r="W24" i="22"/>
  <c r="X27" i="22"/>
  <c r="W30" i="22"/>
  <c r="X31" i="22"/>
  <c r="W36" i="22"/>
  <c r="X39" i="22"/>
  <c r="W42" i="22"/>
  <c r="AD46" i="21"/>
  <c r="AA46" i="21"/>
  <c r="AC46" i="21"/>
  <c r="X46" i="21"/>
  <c r="U46" i="21"/>
  <c r="R46" i="21"/>
  <c r="O46" i="21"/>
  <c r="L46" i="21"/>
  <c r="I46" i="21"/>
  <c r="F46" i="21"/>
  <c r="C46" i="21"/>
  <c r="E46" i="21"/>
  <c r="AD39" i="21"/>
  <c r="AA39" i="21"/>
  <c r="X39" i="21"/>
  <c r="U39" i="21"/>
  <c r="R39" i="21"/>
  <c r="O39" i="21"/>
  <c r="L39" i="21"/>
  <c r="I39" i="21"/>
  <c r="F39" i="21"/>
  <c r="C39" i="21"/>
  <c r="L32" i="21"/>
  <c r="N32" i="21" s="1"/>
  <c r="O32" i="21"/>
  <c r="R32" i="21"/>
  <c r="U32" i="21"/>
  <c r="X32" i="21"/>
  <c r="AA32" i="21"/>
  <c r="AC32" i="21"/>
  <c r="AD32" i="21"/>
  <c r="I32" i="21"/>
  <c r="F32" i="21"/>
  <c r="C32" i="21"/>
  <c r="AD25" i="21"/>
  <c r="AA25" i="21"/>
  <c r="X25" i="21"/>
  <c r="U25" i="21"/>
  <c r="R25" i="21"/>
  <c r="O25" i="21"/>
  <c r="L25" i="21"/>
  <c r="I25" i="21"/>
  <c r="F25" i="21"/>
  <c r="H25" i="21"/>
  <c r="C25" i="21"/>
  <c r="E25" i="21"/>
  <c r="AD18" i="21"/>
  <c r="AA18" i="21"/>
  <c r="X18" i="21"/>
  <c r="U18" i="21"/>
  <c r="R18" i="21"/>
  <c r="O18" i="21"/>
  <c r="L18" i="21"/>
  <c r="I18" i="21"/>
  <c r="F18" i="21"/>
  <c r="C18" i="21"/>
  <c r="V46" i="28"/>
  <c r="T46" i="28"/>
  <c r="R46" i="28"/>
  <c r="P46" i="28"/>
  <c r="N46" i="28"/>
  <c r="L46" i="28"/>
  <c r="J46" i="28"/>
  <c r="H46" i="28"/>
  <c r="F46" i="28"/>
  <c r="D46" i="28"/>
  <c r="V44" i="28"/>
  <c r="T44" i="28"/>
  <c r="R44" i="28"/>
  <c r="P44" i="28"/>
  <c r="N44" i="28"/>
  <c r="L44" i="28"/>
  <c r="J44" i="28"/>
  <c r="H44" i="28"/>
  <c r="F44" i="28"/>
  <c r="D44" i="28"/>
  <c r="V42" i="28"/>
  <c r="T42" i="28"/>
  <c r="R42" i="28"/>
  <c r="P42" i="28"/>
  <c r="N42" i="28"/>
  <c r="L42" i="28"/>
  <c r="J42" i="28"/>
  <c r="H42" i="28"/>
  <c r="F42" i="28"/>
  <c r="D42" i="28"/>
  <c r="V40" i="28"/>
  <c r="T40" i="28"/>
  <c r="R40" i="28"/>
  <c r="P40" i="28"/>
  <c r="N40" i="28"/>
  <c r="L40" i="28"/>
  <c r="J40" i="28"/>
  <c r="H40" i="28"/>
  <c r="F40" i="28"/>
  <c r="D40" i="28"/>
  <c r="V33" i="28"/>
  <c r="T33" i="28"/>
  <c r="R33" i="28"/>
  <c r="P33" i="28"/>
  <c r="N33" i="28"/>
  <c r="L33" i="28"/>
  <c r="J33" i="28"/>
  <c r="H33" i="28"/>
  <c r="F33" i="28"/>
  <c r="D33" i="28"/>
  <c r="U32" i="28"/>
  <c r="V32" i="28"/>
  <c r="S32" i="28"/>
  <c r="T32" i="28"/>
  <c r="Q32" i="28"/>
  <c r="R32" i="28"/>
  <c r="O32" i="28"/>
  <c r="P32" i="28"/>
  <c r="M32" i="28"/>
  <c r="N32" i="28"/>
  <c r="K32" i="28"/>
  <c r="L32" i="28"/>
  <c r="I32" i="28"/>
  <c r="J32" i="28"/>
  <c r="G32" i="28"/>
  <c r="H32" i="28"/>
  <c r="E32" i="28"/>
  <c r="F32" i="28"/>
  <c r="C32" i="28"/>
  <c r="D32" i="28"/>
  <c r="V31" i="28"/>
  <c r="T31" i="28"/>
  <c r="R31" i="28"/>
  <c r="P31" i="28"/>
  <c r="N31" i="28"/>
  <c r="L31" i="28"/>
  <c r="J31" i="28"/>
  <c r="H31" i="28"/>
  <c r="F31" i="28"/>
  <c r="D31" i="28"/>
  <c r="V29" i="28"/>
  <c r="T29" i="28"/>
  <c r="R29" i="28"/>
  <c r="P29" i="28"/>
  <c r="N29" i="28"/>
  <c r="L29" i="28"/>
  <c r="J29" i="28"/>
  <c r="H29" i="28"/>
  <c r="F29" i="28"/>
  <c r="D29" i="28"/>
  <c r="U28" i="28"/>
  <c r="V28" i="28"/>
  <c r="S28" i="28"/>
  <c r="T28" i="28"/>
  <c r="Q28" i="28"/>
  <c r="R28" i="28"/>
  <c r="O28" i="28"/>
  <c r="P28" i="28"/>
  <c r="M28" i="28"/>
  <c r="N28" i="28"/>
  <c r="K28" i="28"/>
  <c r="L28" i="28"/>
  <c r="I28" i="28"/>
  <c r="J28" i="28"/>
  <c r="G28" i="28"/>
  <c r="H28" i="28"/>
  <c r="E28" i="28"/>
  <c r="F28" i="28"/>
  <c r="C28" i="28"/>
  <c r="D28" i="28"/>
  <c r="V27" i="28"/>
  <c r="T27" i="28"/>
  <c r="R27" i="28"/>
  <c r="P27" i="28"/>
  <c r="N27" i="28"/>
  <c r="L27" i="28"/>
  <c r="J27" i="28"/>
  <c r="H27" i="28"/>
  <c r="F27" i="28"/>
  <c r="D27" i="28"/>
  <c r="V25" i="28"/>
  <c r="T25" i="28"/>
  <c r="R25" i="28"/>
  <c r="P25" i="28"/>
  <c r="N25" i="28"/>
  <c r="L25" i="28"/>
  <c r="J25" i="28"/>
  <c r="H25" i="28"/>
  <c r="F25" i="28"/>
  <c r="D25" i="28"/>
  <c r="U24" i="28"/>
  <c r="V24" i="28"/>
  <c r="S24" i="28"/>
  <c r="T24" i="28"/>
  <c r="Q24" i="28"/>
  <c r="R24" i="28"/>
  <c r="O24" i="28"/>
  <c r="P24" i="28"/>
  <c r="M24" i="28"/>
  <c r="N24" i="28"/>
  <c r="K24" i="28"/>
  <c r="L24" i="28"/>
  <c r="I24" i="28"/>
  <c r="J24" i="28"/>
  <c r="G24" i="28"/>
  <c r="H24" i="28"/>
  <c r="E24" i="28"/>
  <c r="F24" i="28"/>
  <c r="C24" i="28"/>
  <c r="D24" i="28"/>
  <c r="V23" i="28"/>
  <c r="T23" i="28"/>
  <c r="R23" i="28"/>
  <c r="P23" i="28"/>
  <c r="N23" i="28"/>
  <c r="L23" i="28"/>
  <c r="J23" i="28"/>
  <c r="H23" i="28"/>
  <c r="F23" i="28"/>
  <c r="D23" i="28"/>
  <c r="V21" i="28"/>
  <c r="T21" i="28"/>
  <c r="R21" i="28"/>
  <c r="P21" i="28"/>
  <c r="N21" i="28"/>
  <c r="L21" i="28"/>
  <c r="J21" i="28"/>
  <c r="H21" i="28"/>
  <c r="F21" i="28"/>
  <c r="D21" i="28"/>
  <c r="U20" i="28"/>
  <c r="V20" i="28"/>
  <c r="S20" i="28"/>
  <c r="T20" i="28"/>
  <c r="Q20" i="28"/>
  <c r="R20" i="28"/>
  <c r="O20" i="28"/>
  <c r="P20" i="28"/>
  <c r="M20" i="28"/>
  <c r="N20" i="28"/>
  <c r="K20" i="28"/>
  <c r="L20" i="28"/>
  <c r="I20" i="28"/>
  <c r="J20" i="28"/>
  <c r="G20" i="28"/>
  <c r="H20" i="28"/>
  <c r="E20" i="28"/>
  <c r="F20" i="28"/>
  <c r="C20" i="28"/>
  <c r="D20" i="28"/>
  <c r="V19" i="28"/>
  <c r="T19" i="28"/>
  <c r="R19" i="28"/>
  <c r="P19" i="28"/>
  <c r="N19" i="28"/>
  <c r="L19" i="28"/>
  <c r="J19" i="28"/>
  <c r="H19" i="28"/>
  <c r="F19" i="28"/>
  <c r="D19" i="28"/>
  <c r="U21" i="29"/>
  <c r="S21" i="29"/>
  <c r="Q21" i="29"/>
  <c r="O21" i="29"/>
  <c r="M21" i="29"/>
  <c r="K21" i="29"/>
  <c r="I21" i="29"/>
  <c r="G21" i="29"/>
  <c r="E21" i="29"/>
  <c r="C21" i="29"/>
  <c r="U19" i="29"/>
  <c r="S19" i="29"/>
  <c r="Q19" i="29"/>
  <c r="O19" i="29"/>
  <c r="M19" i="29"/>
  <c r="K19" i="29"/>
  <c r="I19" i="29"/>
  <c r="G19" i="29"/>
  <c r="E19" i="29"/>
  <c r="C19" i="29"/>
  <c r="K21" i="17"/>
  <c r="I21" i="17"/>
  <c r="G21" i="17"/>
  <c r="E21" i="17"/>
  <c r="C21" i="17"/>
  <c r="K19" i="17"/>
  <c r="I19" i="17"/>
  <c r="G19" i="17"/>
  <c r="E19" i="17"/>
  <c r="C19" i="17"/>
  <c r="U19" i="20"/>
  <c r="S19" i="20"/>
  <c r="Q19" i="20"/>
  <c r="O19" i="20"/>
  <c r="M19" i="20"/>
  <c r="K19" i="20"/>
  <c r="I19" i="20"/>
  <c r="G19" i="20"/>
  <c r="E19" i="20"/>
  <c r="C19" i="20"/>
  <c r="U19" i="25"/>
  <c r="S19" i="25"/>
  <c r="Q19" i="25"/>
  <c r="O19" i="25"/>
  <c r="M19" i="25"/>
  <c r="K19" i="25"/>
  <c r="I19" i="25"/>
  <c r="G19" i="25"/>
  <c r="E19" i="25"/>
  <c r="C19" i="25"/>
  <c r="K19" i="15"/>
  <c r="I19" i="15"/>
  <c r="G19" i="15"/>
  <c r="E19" i="15"/>
  <c r="C19" i="15"/>
  <c r="O19" i="24"/>
  <c r="M19" i="24"/>
  <c r="K19" i="24"/>
  <c r="I19" i="24"/>
  <c r="G19" i="24"/>
  <c r="E19" i="24"/>
  <c r="C19" i="24"/>
  <c r="Z45" i="21"/>
  <c r="AC45" i="21"/>
  <c r="AF45" i="21"/>
  <c r="AE25" i="21"/>
  <c r="AF25" i="21" s="1"/>
  <c r="AB25" i="21"/>
  <c r="AC25" i="21" s="1"/>
  <c r="AE39" i="21"/>
  <c r="AB39" i="21"/>
  <c r="Y39" i="21"/>
  <c r="Z39" i="21" s="1"/>
  <c r="V39" i="21"/>
  <c r="W39" i="21"/>
  <c r="S39" i="21"/>
  <c r="P39" i="21"/>
  <c r="Q39" i="21" s="1"/>
  <c r="M39" i="21"/>
  <c r="N39" i="21" s="1"/>
  <c r="J39" i="21"/>
  <c r="G39" i="21"/>
  <c r="H39" i="21"/>
  <c r="D39" i="21"/>
  <c r="AE32" i="21"/>
  <c r="AF32" i="21" s="1"/>
  <c r="AB32" i="21"/>
  <c r="Y32" i="21"/>
  <c r="V32" i="21"/>
  <c r="W32" i="21" s="1"/>
  <c r="S32" i="21"/>
  <c r="T32" i="21" s="1"/>
  <c r="P32" i="21"/>
  <c r="M32" i="21"/>
  <c r="J32" i="21"/>
  <c r="G32" i="21"/>
  <c r="H32" i="21" s="1"/>
  <c r="D32" i="21"/>
  <c r="E32" i="21"/>
  <c r="Y25" i="21"/>
  <c r="Z25" i="21"/>
  <c r="V25" i="21"/>
  <c r="S25" i="21"/>
  <c r="P25" i="21"/>
  <c r="Q25" i="21" s="1"/>
  <c r="M25" i="21"/>
  <c r="J25" i="21"/>
  <c r="K25" i="21" s="1"/>
  <c r="G25" i="21"/>
  <c r="D25" i="21"/>
  <c r="AB46" i="21"/>
  <c r="Y46" i="21"/>
  <c r="Z46" i="21"/>
  <c r="V46" i="21"/>
  <c r="S46" i="21"/>
  <c r="T46" i="21"/>
  <c r="P46" i="21"/>
  <c r="M46" i="21"/>
  <c r="J46" i="21"/>
  <c r="G46" i="21"/>
  <c r="D46" i="21"/>
  <c r="AE18" i="21"/>
  <c r="AB18" i="21"/>
  <c r="Y18" i="21"/>
  <c r="V18" i="21"/>
  <c r="S18" i="21"/>
  <c r="T18" i="21"/>
  <c r="P18" i="21"/>
  <c r="M18" i="21"/>
  <c r="J18" i="21"/>
  <c r="G18" i="21"/>
  <c r="D18" i="21"/>
  <c r="AE46" i="21"/>
  <c r="AF46" i="21"/>
  <c r="AF52" i="21"/>
  <c r="AC52" i="21"/>
  <c r="Z52" i="21"/>
  <c r="W52" i="21"/>
  <c r="T52" i="21"/>
  <c r="Q52" i="21"/>
  <c r="N52" i="21"/>
  <c r="K52" i="21"/>
  <c r="H52" i="21"/>
  <c r="E52" i="21"/>
  <c r="AF51" i="21"/>
  <c r="AC51" i="21"/>
  <c r="Z51" i="21"/>
  <c r="W51" i="21"/>
  <c r="T51" i="21"/>
  <c r="Q51" i="21"/>
  <c r="N51" i="21"/>
  <c r="K51" i="21"/>
  <c r="H51" i="21"/>
  <c r="AF49" i="21"/>
  <c r="AC49" i="21"/>
  <c r="Z49" i="21"/>
  <c r="W49" i="21"/>
  <c r="T49" i="21"/>
  <c r="Q49" i="21"/>
  <c r="N49" i="21"/>
  <c r="K49" i="21"/>
  <c r="H49" i="21"/>
  <c r="E49" i="21"/>
  <c r="AF48" i="21"/>
  <c r="AC48" i="21"/>
  <c r="Z48" i="21"/>
  <c r="W48" i="21"/>
  <c r="T48" i="21"/>
  <c r="Q48" i="21"/>
  <c r="N48" i="21"/>
  <c r="K48" i="21"/>
  <c r="H48" i="21"/>
  <c r="E48" i="21"/>
  <c r="AF47" i="21"/>
  <c r="AC47" i="21"/>
  <c r="Z47" i="21"/>
  <c r="W47" i="21"/>
  <c r="T47" i="21"/>
  <c r="Q47" i="21"/>
  <c r="N47" i="21"/>
  <c r="K47" i="21"/>
  <c r="H47" i="21"/>
  <c r="E47" i="21"/>
  <c r="W45" i="21"/>
  <c r="T45" i="21"/>
  <c r="Q45" i="21"/>
  <c r="N45" i="21"/>
  <c r="K45" i="21"/>
  <c r="H45" i="21"/>
  <c r="E45" i="21"/>
  <c r="AF42" i="21"/>
  <c r="AC42" i="21"/>
  <c r="Z42" i="21"/>
  <c r="W42" i="21"/>
  <c r="T42" i="21"/>
  <c r="Q42" i="21"/>
  <c r="N42" i="21"/>
  <c r="K42" i="21"/>
  <c r="H42" i="21"/>
  <c r="E42" i="21"/>
  <c r="AF41" i="21"/>
  <c r="AC41" i="21"/>
  <c r="Z41" i="21"/>
  <c r="W41" i="21"/>
  <c r="T41" i="21"/>
  <c r="Q41" i="21"/>
  <c r="N41" i="21"/>
  <c r="K41" i="21"/>
  <c r="H41" i="21"/>
  <c r="E41" i="21"/>
  <c r="AF40" i="21"/>
  <c r="AC40" i="21"/>
  <c r="Z40" i="21"/>
  <c r="W40" i="21"/>
  <c r="T40" i="21"/>
  <c r="Q40" i="21"/>
  <c r="N40" i="21"/>
  <c r="K40" i="21"/>
  <c r="H40" i="21"/>
  <c r="E40" i="21"/>
  <c r="AF38" i="21"/>
  <c r="AC38" i="21"/>
  <c r="Z38" i="21"/>
  <c r="W38" i="21"/>
  <c r="T38" i="21"/>
  <c r="Q38" i="21"/>
  <c r="N38" i="21"/>
  <c r="K38" i="21"/>
  <c r="H38" i="21"/>
  <c r="E38" i="21"/>
  <c r="AF35" i="21"/>
  <c r="AC35" i="21"/>
  <c r="Z35" i="21"/>
  <c r="W35" i="21"/>
  <c r="T35" i="21"/>
  <c r="Q35" i="21"/>
  <c r="N35" i="21"/>
  <c r="K35" i="21"/>
  <c r="H35" i="21"/>
  <c r="E35" i="21"/>
  <c r="AF34" i="21"/>
  <c r="AC34" i="21"/>
  <c r="Z34" i="21"/>
  <c r="W34" i="21"/>
  <c r="T34" i="21"/>
  <c r="Q34" i="21"/>
  <c r="N34" i="21"/>
  <c r="K34" i="21"/>
  <c r="H34" i="21"/>
  <c r="E34" i="21"/>
  <c r="AF33" i="21"/>
  <c r="AC33" i="21"/>
  <c r="Z33" i="21"/>
  <c r="W33" i="21"/>
  <c r="T33" i="21"/>
  <c r="Q33" i="21"/>
  <c r="N33" i="21"/>
  <c r="K33" i="21"/>
  <c r="H33" i="21"/>
  <c r="E33" i="21"/>
  <c r="AF31" i="21"/>
  <c r="AC31" i="21"/>
  <c r="Z31" i="21"/>
  <c r="W31" i="21"/>
  <c r="T31" i="21"/>
  <c r="Q31" i="21"/>
  <c r="N31" i="21"/>
  <c r="K31" i="21"/>
  <c r="H31" i="21"/>
  <c r="E31" i="21"/>
  <c r="AF28" i="21"/>
  <c r="AC28" i="21"/>
  <c r="Z28" i="21"/>
  <c r="W28" i="21"/>
  <c r="T28" i="21"/>
  <c r="Q28" i="21"/>
  <c r="N28" i="21"/>
  <c r="K28" i="21"/>
  <c r="H28" i="21"/>
  <c r="E28" i="21"/>
  <c r="AF27" i="21"/>
  <c r="AC27" i="21"/>
  <c r="Z27" i="21"/>
  <c r="W27" i="21"/>
  <c r="T27" i="21"/>
  <c r="Q27" i="21"/>
  <c r="N27" i="21"/>
  <c r="K27" i="21"/>
  <c r="H27" i="21"/>
  <c r="E27" i="21"/>
  <c r="AF26" i="21"/>
  <c r="AC26" i="21"/>
  <c r="Z26" i="21"/>
  <c r="W26" i="21"/>
  <c r="T26" i="21"/>
  <c r="Q26" i="21"/>
  <c r="N26" i="21"/>
  <c r="K26" i="21"/>
  <c r="H26" i="21"/>
  <c r="E26" i="21"/>
  <c r="AF24" i="21"/>
  <c r="AC24" i="21"/>
  <c r="Z24" i="21"/>
  <c r="W24" i="21"/>
  <c r="T24" i="21"/>
  <c r="N24" i="21"/>
  <c r="K24" i="21"/>
  <c r="H24" i="21"/>
  <c r="E24" i="21"/>
  <c r="AF23" i="21"/>
  <c r="AC23" i="21"/>
  <c r="Z23" i="21"/>
  <c r="AF21" i="21"/>
  <c r="AC21" i="21"/>
  <c r="Z21" i="21"/>
  <c r="W21" i="21"/>
  <c r="T21" i="21"/>
  <c r="Q21" i="21"/>
  <c r="N21" i="21"/>
  <c r="K21" i="21"/>
  <c r="H21" i="21"/>
  <c r="E21" i="21"/>
  <c r="AF20" i="21"/>
  <c r="AC20" i="21"/>
  <c r="Z20" i="21"/>
  <c r="W20" i="21"/>
  <c r="T20" i="21"/>
  <c r="Q20" i="21"/>
  <c r="N20" i="21"/>
  <c r="K20" i="21"/>
  <c r="H20" i="21"/>
  <c r="E20" i="21"/>
  <c r="V57" i="18"/>
  <c r="V56" i="18"/>
  <c r="V55" i="18"/>
  <c r="V54" i="18"/>
  <c r="V53" i="18"/>
  <c r="V52" i="18"/>
  <c r="V51" i="18"/>
  <c r="T57" i="18"/>
  <c r="T56" i="18"/>
  <c r="T55" i="18"/>
  <c r="T54" i="18"/>
  <c r="T53" i="18"/>
  <c r="T52" i="18"/>
  <c r="T51" i="18"/>
  <c r="R57" i="18"/>
  <c r="R56" i="18"/>
  <c r="R55" i="18"/>
  <c r="R54" i="18"/>
  <c r="R53" i="18"/>
  <c r="R52" i="18"/>
  <c r="R51" i="18"/>
  <c r="P57" i="18"/>
  <c r="P56" i="18"/>
  <c r="P55" i="18"/>
  <c r="P54" i="18"/>
  <c r="P53" i="18"/>
  <c r="P52" i="18"/>
  <c r="P51" i="18"/>
  <c r="N57" i="18"/>
  <c r="N56" i="18"/>
  <c r="N55" i="18"/>
  <c r="N54" i="18"/>
  <c r="N53" i="18"/>
  <c r="N52" i="18"/>
  <c r="N51" i="18"/>
  <c r="L57" i="18"/>
  <c r="L56" i="18"/>
  <c r="L55" i="18"/>
  <c r="L54" i="18"/>
  <c r="L53" i="18"/>
  <c r="L52" i="18"/>
  <c r="L51" i="18"/>
  <c r="J57" i="18"/>
  <c r="J56" i="18"/>
  <c r="J55" i="18"/>
  <c r="J54" i="18"/>
  <c r="J53" i="18"/>
  <c r="J52" i="18"/>
  <c r="J51" i="18"/>
  <c r="H57" i="18"/>
  <c r="H56" i="18"/>
  <c r="H55" i="18"/>
  <c r="H54" i="18"/>
  <c r="H53" i="18"/>
  <c r="H52" i="18"/>
  <c r="H51" i="18"/>
  <c r="F57" i="18"/>
  <c r="F56" i="18"/>
  <c r="F55" i="18"/>
  <c r="F54" i="18"/>
  <c r="F53" i="18"/>
  <c r="F52" i="18"/>
  <c r="F51" i="18"/>
  <c r="D57" i="18"/>
  <c r="D56" i="18"/>
  <c r="D55" i="18"/>
  <c r="D54" i="18"/>
  <c r="D53" i="18"/>
  <c r="D52" i="18"/>
  <c r="D51" i="18"/>
  <c r="V49" i="18"/>
  <c r="V48" i="18"/>
  <c r="V47" i="18"/>
  <c r="V46" i="18"/>
  <c r="V45" i="18"/>
  <c r="V44" i="18"/>
  <c r="V43" i="18"/>
  <c r="T49" i="18"/>
  <c r="T48" i="18"/>
  <c r="T47" i="18"/>
  <c r="T46" i="18"/>
  <c r="T45" i="18"/>
  <c r="T44" i="18"/>
  <c r="T43" i="18"/>
  <c r="R49" i="18"/>
  <c r="R48" i="18"/>
  <c r="R47" i="18"/>
  <c r="R46" i="18"/>
  <c r="R45" i="18"/>
  <c r="R44" i="18"/>
  <c r="R43" i="18"/>
  <c r="P49" i="18"/>
  <c r="P48" i="18"/>
  <c r="P47" i="18"/>
  <c r="P46" i="18"/>
  <c r="P45" i="18"/>
  <c r="P44" i="18"/>
  <c r="P43" i="18"/>
  <c r="N49" i="18"/>
  <c r="N48" i="18"/>
  <c r="N47" i="18"/>
  <c r="N46" i="18"/>
  <c r="N45" i="18"/>
  <c r="N44" i="18"/>
  <c r="N43" i="18"/>
  <c r="L49" i="18"/>
  <c r="L48" i="18"/>
  <c r="L47" i="18"/>
  <c r="L46" i="18"/>
  <c r="L45" i="18"/>
  <c r="L44" i="18"/>
  <c r="L43" i="18"/>
  <c r="J49" i="18"/>
  <c r="J48" i="18"/>
  <c r="J47" i="18"/>
  <c r="J46" i="18"/>
  <c r="J45" i="18"/>
  <c r="J44" i="18"/>
  <c r="J43" i="18"/>
  <c r="H49" i="18"/>
  <c r="H48" i="18"/>
  <c r="H47" i="18"/>
  <c r="H46" i="18"/>
  <c r="H45" i="18"/>
  <c r="H44" i="18"/>
  <c r="H43" i="18"/>
  <c r="F49" i="18"/>
  <c r="F48" i="18"/>
  <c r="F47" i="18"/>
  <c r="F46" i="18"/>
  <c r="F45" i="18"/>
  <c r="F44" i="18"/>
  <c r="F43" i="18"/>
  <c r="D49" i="18"/>
  <c r="D48" i="18"/>
  <c r="D47" i="18"/>
  <c r="D46" i="18"/>
  <c r="D45" i="18"/>
  <c r="D44" i="18"/>
  <c r="D43" i="18"/>
  <c r="V41" i="18"/>
  <c r="V40" i="18"/>
  <c r="V39" i="18"/>
  <c r="V38" i="18"/>
  <c r="V37" i="18"/>
  <c r="V36" i="18"/>
  <c r="V35" i="18"/>
  <c r="T41" i="18"/>
  <c r="T40" i="18"/>
  <c r="T39" i="18"/>
  <c r="T38" i="18"/>
  <c r="T37" i="18"/>
  <c r="T36" i="18"/>
  <c r="T35" i="18"/>
  <c r="R41" i="18"/>
  <c r="R40" i="18"/>
  <c r="R39" i="18"/>
  <c r="R38" i="18"/>
  <c r="R37" i="18"/>
  <c r="R36" i="18"/>
  <c r="R35" i="18"/>
  <c r="P41" i="18"/>
  <c r="P40" i="18"/>
  <c r="P39" i="18"/>
  <c r="P38" i="18"/>
  <c r="P37" i="18"/>
  <c r="P36" i="18"/>
  <c r="P35" i="18"/>
  <c r="N41" i="18"/>
  <c r="N40" i="18"/>
  <c r="N39" i="18"/>
  <c r="N38" i="18"/>
  <c r="N37" i="18"/>
  <c r="N36" i="18"/>
  <c r="N35" i="18"/>
  <c r="L41" i="18"/>
  <c r="L40" i="18"/>
  <c r="L39" i="18"/>
  <c r="L38" i="18"/>
  <c r="L37" i="18"/>
  <c r="L36" i="18"/>
  <c r="L35" i="18"/>
  <c r="J41" i="18"/>
  <c r="J40" i="18"/>
  <c r="J39" i="18"/>
  <c r="J38" i="18"/>
  <c r="J37" i="18"/>
  <c r="J36" i="18"/>
  <c r="J35" i="18"/>
  <c r="H41" i="18"/>
  <c r="H40" i="18"/>
  <c r="H39" i="18"/>
  <c r="H38" i="18"/>
  <c r="H37" i="18"/>
  <c r="H36" i="18"/>
  <c r="H35" i="18"/>
  <c r="F41" i="18"/>
  <c r="F40" i="18"/>
  <c r="F39" i="18"/>
  <c r="F38" i="18"/>
  <c r="F37" i="18"/>
  <c r="F36" i="18"/>
  <c r="F35" i="18"/>
  <c r="D41" i="18"/>
  <c r="D40" i="18"/>
  <c r="D39" i="18"/>
  <c r="D38" i="18"/>
  <c r="D37" i="18"/>
  <c r="D36" i="18"/>
  <c r="D35" i="18"/>
  <c r="V33" i="18"/>
  <c r="V32" i="18"/>
  <c r="V31" i="18"/>
  <c r="V30" i="18"/>
  <c r="V29" i="18"/>
  <c r="V28" i="18"/>
  <c r="V27" i="18"/>
  <c r="T33" i="18"/>
  <c r="T32" i="18"/>
  <c r="T31" i="18"/>
  <c r="T30" i="18"/>
  <c r="T29" i="18"/>
  <c r="T28" i="18"/>
  <c r="T27" i="18"/>
  <c r="R33" i="18"/>
  <c r="R32" i="18"/>
  <c r="R31" i="18"/>
  <c r="R30" i="18"/>
  <c r="R29" i="18"/>
  <c r="R28" i="18"/>
  <c r="R27" i="18"/>
  <c r="P33" i="18"/>
  <c r="P32" i="18"/>
  <c r="P31" i="18"/>
  <c r="P30" i="18"/>
  <c r="P29" i="18"/>
  <c r="P28" i="18"/>
  <c r="P27" i="18"/>
  <c r="N33" i="18"/>
  <c r="N32" i="18"/>
  <c r="N31" i="18"/>
  <c r="N30" i="18"/>
  <c r="N29" i="18"/>
  <c r="N28" i="18"/>
  <c r="N27" i="18"/>
  <c r="L33" i="18"/>
  <c r="L32" i="18"/>
  <c r="L31" i="18"/>
  <c r="L30" i="18"/>
  <c r="L29" i="18"/>
  <c r="L28" i="18"/>
  <c r="L27" i="18"/>
  <c r="J33" i="18"/>
  <c r="J32" i="18"/>
  <c r="J31" i="18"/>
  <c r="J30" i="18"/>
  <c r="J29" i="18"/>
  <c r="J28" i="18"/>
  <c r="J27" i="18"/>
  <c r="H33" i="18"/>
  <c r="H32" i="18"/>
  <c r="H31" i="18"/>
  <c r="H30" i="18"/>
  <c r="H29" i="18"/>
  <c r="H28" i="18"/>
  <c r="H27" i="18"/>
  <c r="F33" i="18"/>
  <c r="F32" i="18"/>
  <c r="F31" i="18"/>
  <c r="F30" i="18"/>
  <c r="F29" i="18"/>
  <c r="F28" i="18"/>
  <c r="F27" i="18"/>
  <c r="D28" i="18"/>
  <c r="D33" i="18"/>
  <c r="D32" i="18"/>
  <c r="D31" i="18"/>
  <c r="D30" i="18"/>
  <c r="D29" i="18"/>
  <c r="D27" i="18"/>
  <c r="V24" i="18"/>
  <c r="T24" i="18"/>
  <c r="R24" i="18"/>
  <c r="V25" i="18"/>
  <c r="V23" i="18"/>
  <c r="V22" i="18"/>
  <c r="V21" i="18"/>
  <c r="V19" i="18"/>
  <c r="T25" i="18"/>
  <c r="T23" i="18"/>
  <c r="T22" i="18"/>
  <c r="T21" i="18"/>
  <c r="T19" i="18"/>
  <c r="R25" i="18"/>
  <c r="R23" i="18"/>
  <c r="R22" i="18"/>
  <c r="R21" i="18"/>
  <c r="R19" i="18"/>
  <c r="P25" i="18"/>
  <c r="P23" i="18"/>
  <c r="P22" i="18"/>
  <c r="P21" i="18"/>
  <c r="P19" i="18"/>
  <c r="N25" i="18"/>
  <c r="N23" i="18"/>
  <c r="N22" i="18"/>
  <c r="N21" i="18"/>
  <c r="N19" i="18"/>
  <c r="L25" i="18"/>
  <c r="L23" i="18"/>
  <c r="L22" i="18"/>
  <c r="L21" i="18"/>
  <c r="L19" i="18"/>
  <c r="J25" i="18"/>
  <c r="J23" i="18"/>
  <c r="J22" i="18"/>
  <c r="J21" i="18"/>
  <c r="J19" i="18"/>
  <c r="H25" i="18"/>
  <c r="H23" i="18"/>
  <c r="H22" i="18"/>
  <c r="H21" i="18"/>
  <c r="H19" i="18"/>
  <c r="F25" i="18"/>
  <c r="F23" i="18"/>
  <c r="F22" i="18"/>
  <c r="F21" i="18"/>
  <c r="F19" i="18"/>
  <c r="D25" i="18"/>
  <c r="D23" i="18"/>
  <c r="D22" i="18"/>
  <c r="D21" i="18"/>
  <c r="D19" i="18"/>
  <c r="V57" i="19"/>
  <c r="V56" i="19"/>
  <c r="V55" i="19"/>
  <c r="V54" i="19"/>
  <c r="V53" i="19"/>
  <c r="V52" i="19"/>
  <c r="V51" i="19"/>
  <c r="V49" i="19"/>
  <c r="V47" i="19"/>
  <c r="V46" i="19"/>
  <c r="V45" i="19"/>
  <c r="V44" i="19"/>
  <c r="V43" i="19"/>
  <c r="V41" i="19"/>
  <c r="V39" i="19"/>
  <c r="V38" i="19"/>
  <c r="V37" i="19"/>
  <c r="V36" i="19"/>
  <c r="V35" i="19"/>
  <c r="V33" i="19"/>
  <c r="V31" i="19"/>
  <c r="V30" i="19"/>
  <c r="V29" i="19"/>
  <c r="V28" i="19"/>
  <c r="V27" i="19"/>
  <c r="V25" i="19"/>
  <c r="V24" i="19"/>
  <c r="V23" i="19"/>
  <c r="V22" i="19"/>
  <c r="V21" i="19"/>
  <c r="V19" i="19"/>
  <c r="T57" i="19"/>
  <c r="T56" i="19"/>
  <c r="T55" i="19"/>
  <c r="T54" i="19"/>
  <c r="T53" i="19"/>
  <c r="T52" i="19"/>
  <c r="T51" i="19"/>
  <c r="T49" i="19"/>
  <c r="T47" i="19"/>
  <c r="T46" i="19"/>
  <c r="T45" i="19"/>
  <c r="T44" i="19"/>
  <c r="T43" i="19"/>
  <c r="T41" i="19"/>
  <c r="T39" i="19"/>
  <c r="T38" i="19"/>
  <c r="T37" i="19"/>
  <c r="T36" i="19"/>
  <c r="T35" i="19"/>
  <c r="T33" i="19"/>
  <c r="T31" i="19"/>
  <c r="T30" i="19"/>
  <c r="T29" i="19"/>
  <c r="T28" i="19"/>
  <c r="T27" i="19"/>
  <c r="T25" i="19"/>
  <c r="T24" i="19"/>
  <c r="T23" i="19"/>
  <c r="T22" i="19"/>
  <c r="T21" i="19"/>
  <c r="T19" i="19"/>
  <c r="R57" i="19"/>
  <c r="R56" i="19"/>
  <c r="R55" i="19"/>
  <c r="R54" i="19"/>
  <c r="R53" i="19"/>
  <c r="R52" i="19"/>
  <c r="R51" i="19"/>
  <c r="R49" i="19"/>
  <c r="R47" i="19"/>
  <c r="R46" i="19"/>
  <c r="R45" i="19"/>
  <c r="R44" i="19"/>
  <c r="R43" i="19"/>
  <c r="R41" i="19"/>
  <c r="R39" i="19"/>
  <c r="R38" i="19"/>
  <c r="R37" i="19"/>
  <c r="R36" i="19"/>
  <c r="R35" i="19"/>
  <c r="R33" i="19"/>
  <c r="R31" i="19"/>
  <c r="R30" i="19"/>
  <c r="R29" i="19"/>
  <c r="R28" i="19"/>
  <c r="R27" i="19"/>
  <c r="R25" i="19"/>
  <c r="R24" i="19"/>
  <c r="R23" i="19"/>
  <c r="R22" i="19"/>
  <c r="R21" i="19"/>
  <c r="R19" i="19"/>
  <c r="P57" i="19"/>
  <c r="P56" i="19"/>
  <c r="P55" i="19"/>
  <c r="P54" i="19"/>
  <c r="P53" i="19"/>
  <c r="P52" i="19"/>
  <c r="P51" i="19"/>
  <c r="P49" i="19"/>
  <c r="P47" i="19"/>
  <c r="P46" i="19"/>
  <c r="P45" i="19"/>
  <c r="P44" i="19"/>
  <c r="P43" i="19"/>
  <c r="P41" i="19"/>
  <c r="P39" i="19"/>
  <c r="P38" i="19"/>
  <c r="P37" i="19"/>
  <c r="P36" i="19"/>
  <c r="P35" i="19"/>
  <c r="P33" i="19"/>
  <c r="P31" i="19"/>
  <c r="P30" i="19"/>
  <c r="P29" i="19"/>
  <c r="P28" i="19"/>
  <c r="P27" i="19"/>
  <c r="P25" i="19"/>
  <c r="P23" i="19"/>
  <c r="P22" i="19"/>
  <c r="P21" i="19"/>
  <c r="P19" i="19"/>
  <c r="N57" i="19"/>
  <c r="N56" i="19"/>
  <c r="N55" i="19"/>
  <c r="N54" i="19"/>
  <c r="N53" i="19"/>
  <c r="N52" i="19"/>
  <c r="N51" i="19"/>
  <c r="N49" i="19"/>
  <c r="N47" i="19"/>
  <c r="N46" i="19"/>
  <c r="N45" i="19"/>
  <c r="N44" i="19"/>
  <c r="N43" i="19"/>
  <c r="N41" i="19"/>
  <c r="N39" i="19"/>
  <c r="N38" i="19"/>
  <c r="N37" i="19"/>
  <c r="N36" i="19"/>
  <c r="N35" i="19"/>
  <c r="N33" i="19"/>
  <c r="N31" i="19"/>
  <c r="N30" i="19"/>
  <c r="N29" i="19"/>
  <c r="N28" i="19"/>
  <c r="N27" i="19"/>
  <c r="N25" i="19"/>
  <c r="N23" i="19"/>
  <c r="N22" i="19"/>
  <c r="N21" i="19"/>
  <c r="N19" i="19"/>
  <c r="L57" i="19"/>
  <c r="L56" i="19"/>
  <c r="L55" i="19"/>
  <c r="L54" i="19"/>
  <c r="L53" i="19"/>
  <c r="L52" i="19"/>
  <c r="L51" i="19"/>
  <c r="L49" i="19"/>
  <c r="L47" i="19"/>
  <c r="L46" i="19"/>
  <c r="L45" i="19"/>
  <c r="L44" i="19"/>
  <c r="L43" i="19"/>
  <c r="L41" i="19"/>
  <c r="L39" i="19"/>
  <c r="L38" i="19"/>
  <c r="L37" i="19"/>
  <c r="L36" i="19"/>
  <c r="L35" i="19"/>
  <c r="L33" i="19"/>
  <c r="L31" i="19"/>
  <c r="L30" i="19"/>
  <c r="L29" i="19"/>
  <c r="L28" i="19"/>
  <c r="L27" i="19"/>
  <c r="L25" i="19"/>
  <c r="L23" i="19"/>
  <c r="L22" i="19"/>
  <c r="L21" i="19"/>
  <c r="L19" i="19"/>
  <c r="J57" i="19"/>
  <c r="J56" i="19"/>
  <c r="J55" i="19"/>
  <c r="J54" i="19"/>
  <c r="J53" i="19"/>
  <c r="J52" i="19"/>
  <c r="J51" i="19"/>
  <c r="J49" i="19"/>
  <c r="J47" i="19"/>
  <c r="J46" i="19"/>
  <c r="J45" i="19"/>
  <c r="J44" i="19"/>
  <c r="J43" i="19"/>
  <c r="J41" i="19"/>
  <c r="J39" i="19"/>
  <c r="J38" i="19"/>
  <c r="J37" i="19"/>
  <c r="J36" i="19"/>
  <c r="J35" i="19"/>
  <c r="J33" i="19"/>
  <c r="J31" i="19"/>
  <c r="J30" i="19"/>
  <c r="J29" i="19"/>
  <c r="J28" i="19"/>
  <c r="J27" i="19"/>
  <c r="J25" i="19"/>
  <c r="J23" i="19"/>
  <c r="J22" i="19"/>
  <c r="J21" i="19"/>
  <c r="J19" i="19"/>
  <c r="H57" i="19"/>
  <c r="H56" i="19"/>
  <c r="H55" i="19"/>
  <c r="H54" i="19"/>
  <c r="H53" i="19"/>
  <c r="H52" i="19"/>
  <c r="H51" i="19"/>
  <c r="H49" i="19"/>
  <c r="H47" i="19"/>
  <c r="H46" i="19"/>
  <c r="H45" i="19"/>
  <c r="H44" i="19"/>
  <c r="H43" i="19"/>
  <c r="H41" i="19"/>
  <c r="H39" i="19"/>
  <c r="H38" i="19"/>
  <c r="H37" i="19"/>
  <c r="H36" i="19"/>
  <c r="H35" i="19"/>
  <c r="H33" i="19"/>
  <c r="H31" i="19"/>
  <c r="H30" i="19"/>
  <c r="H29" i="19"/>
  <c r="H28" i="19"/>
  <c r="H27" i="19"/>
  <c r="H25" i="19"/>
  <c r="H23" i="19"/>
  <c r="H22" i="19"/>
  <c r="H21" i="19"/>
  <c r="H19" i="19"/>
  <c r="F57" i="19"/>
  <c r="F56" i="19"/>
  <c r="F55" i="19"/>
  <c r="F54" i="19"/>
  <c r="F53" i="19"/>
  <c r="F52" i="19"/>
  <c r="F51" i="19"/>
  <c r="F49" i="19"/>
  <c r="F47" i="19"/>
  <c r="F46" i="19"/>
  <c r="F45" i="19"/>
  <c r="F44" i="19"/>
  <c r="F43" i="19"/>
  <c r="F41" i="19"/>
  <c r="F39" i="19"/>
  <c r="F38" i="19"/>
  <c r="F37" i="19"/>
  <c r="F36" i="19"/>
  <c r="F35" i="19"/>
  <c r="F33" i="19"/>
  <c r="F31" i="19"/>
  <c r="F30" i="19"/>
  <c r="F29" i="19"/>
  <c r="F28" i="19"/>
  <c r="F27" i="19"/>
  <c r="F25" i="19"/>
  <c r="F23" i="19"/>
  <c r="F22" i="19"/>
  <c r="F21" i="19"/>
  <c r="F19" i="19"/>
  <c r="D57" i="19"/>
  <c r="D55" i="19"/>
  <c r="D54" i="19"/>
  <c r="D53" i="19"/>
  <c r="D52" i="19"/>
  <c r="D51" i="19"/>
  <c r="D49" i="19"/>
  <c r="D47" i="19"/>
  <c r="D46" i="19"/>
  <c r="D45" i="19"/>
  <c r="D44" i="19"/>
  <c r="D43" i="19"/>
  <c r="D41" i="19"/>
  <c r="D39" i="19"/>
  <c r="D38" i="19"/>
  <c r="D37" i="19"/>
  <c r="D36" i="19"/>
  <c r="D35" i="19"/>
  <c r="D33" i="19"/>
  <c r="D31" i="19"/>
  <c r="D30" i="19"/>
  <c r="D29" i="19"/>
  <c r="D28" i="19"/>
  <c r="D27" i="19"/>
  <c r="D25" i="19"/>
  <c r="D23" i="19"/>
  <c r="D22" i="19"/>
  <c r="D21" i="19"/>
  <c r="D19" i="19"/>
  <c r="V23" i="22"/>
  <c r="V22" i="22"/>
  <c r="V21" i="22"/>
  <c r="V19" i="22"/>
  <c r="T23" i="22"/>
  <c r="T22" i="22"/>
  <c r="T21" i="22"/>
  <c r="T19" i="22"/>
  <c r="R23" i="22"/>
  <c r="R22" i="22"/>
  <c r="R21" i="22"/>
  <c r="R19" i="22"/>
  <c r="V29" i="22"/>
  <c r="V28" i="22"/>
  <c r="V27" i="22"/>
  <c r="V25" i="22"/>
  <c r="T29" i="22"/>
  <c r="T28" i="22"/>
  <c r="T27" i="22"/>
  <c r="T25" i="22"/>
  <c r="R29" i="22"/>
  <c r="R28" i="22"/>
  <c r="R27" i="22"/>
  <c r="R25" i="22"/>
  <c r="V35" i="22"/>
  <c r="V34" i="22"/>
  <c r="V33" i="22"/>
  <c r="V31" i="22"/>
  <c r="T35" i="22"/>
  <c r="T34" i="22"/>
  <c r="T33" i="22"/>
  <c r="T31" i="22"/>
  <c r="R35" i="22"/>
  <c r="R34" i="22"/>
  <c r="R33" i="22"/>
  <c r="R31" i="22"/>
  <c r="R41" i="22"/>
  <c r="R40" i="22"/>
  <c r="R39" i="22"/>
  <c r="R37" i="22"/>
  <c r="T41" i="22"/>
  <c r="T40" i="22"/>
  <c r="T39" i="22"/>
  <c r="T37" i="22"/>
  <c r="V41" i="22"/>
  <c r="V40" i="22"/>
  <c r="V39" i="22"/>
  <c r="V37" i="22"/>
  <c r="V47" i="22"/>
  <c r="V46" i="22"/>
  <c r="V45" i="22"/>
  <c r="V43" i="22"/>
  <c r="T47" i="22"/>
  <c r="T46" i="22"/>
  <c r="T45" i="22"/>
  <c r="T43" i="22"/>
  <c r="R47" i="22"/>
  <c r="R46" i="22"/>
  <c r="R45" i="22"/>
  <c r="R43" i="22"/>
  <c r="P47" i="22"/>
  <c r="P46" i="22"/>
  <c r="P45" i="22"/>
  <c r="P43" i="22"/>
  <c r="N47" i="22"/>
  <c r="N46" i="22"/>
  <c r="N45" i="22"/>
  <c r="N43" i="22"/>
  <c r="L47" i="22"/>
  <c r="L46" i="22"/>
  <c r="L45" i="22"/>
  <c r="L43" i="22"/>
  <c r="J47" i="22"/>
  <c r="J46" i="22"/>
  <c r="J45" i="22"/>
  <c r="J43" i="22"/>
  <c r="H47" i="22"/>
  <c r="H46" i="22"/>
  <c r="H45" i="22"/>
  <c r="H43" i="22"/>
  <c r="P41" i="22"/>
  <c r="P40" i="22"/>
  <c r="P39" i="22"/>
  <c r="P37" i="22"/>
  <c r="N41" i="22"/>
  <c r="N40" i="22"/>
  <c r="N39" i="22"/>
  <c r="N37" i="22"/>
  <c r="L41" i="22"/>
  <c r="L40" i="22"/>
  <c r="L39" i="22"/>
  <c r="L37" i="22"/>
  <c r="J41" i="22"/>
  <c r="J40" i="22"/>
  <c r="J39" i="22"/>
  <c r="J37" i="22"/>
  <c r="H41" i="22"/>
  <c r="H40" i="22"/>
  <c r="H39" i="22"/>
  <c r="H37" i="22"/>
  <c r="P35" i="22"/>
  <c r="P34" i="22"/>
  <c r="P33" i="22"/>
  <c r="P31" i="22"/>
  <c r="N35" i="22"/>
  <c r="N34" i="22"/>
  <c r="N33" i="22"/>
  <c r="N31" i="22"/>
  <c r="L35" i="22"/>
  <c r="L34" i="22"/>
  <c r="L33" i="22"/>
  <c r="L31" i="22"/>
  <c r="J35" i="22"/>
  <c r="J34" i="22"/>
  <c r="J33" i="22"/>
  <c r="J31" i="22"/>
  <c r="H35" i="22"/>
  <c r="H34" i="22"/>
  <c r="H33" i="22"/>
  <c r="H31" i="22"/>
  <c r="P29" i="22"/>
  <c r="P28" i="22"/>
  <c r="P27" i="22"/>
  <c r="P25" i="22"/>
  <c r="N29" i="22"/>
  <c r="N28" i="22"/>
  <c r="N27" i="22"/>
  <c r="N25" i="22"/>
  <c r="L29" i="22"/>
  <c r="L28" i="22"/>
  <c r="L27" i="22"/>
  <c r="L25" i="22"/>
  <c r="J29" i="22"/>
  <c r="J28" i="22"/>
  <c r="J27" i="22"/>
  <c r="J25" i="22"/>
  <c r="H29" i="22"/>
  <c r="H28" i="22"/>
  <c r="H27" i="22"/>
  <c r="H25" i="22"/>
  <c r="P23" i="22"/>
  <c r="P22" i="22"/>
  <c r="P21" i="22"/>
  <c r="P19" i="22"/>
  <c r="N23" i="22"/>
  <c r="N22" i="22"/>
  <c r="N21" i="22"/>
  <c r="N19" i="22"/>
  <c r="L23" i="22"/>
  <c r="L22" i="22"/>
  <c r="L21" i="22"/>
  <c r="L19" i="22"/>
  <c r="J23" i="22"/>
  <c r="J22" i="22"/>
  <c r="J21" i="22"/>
  <c r="H23" i="22"/>
  <c r="H22" i="22"/>
  <c r="H21" i="22"/>
  <c r="H19" i="22"/>
  <c r="F23" i="22"/>
  <c r="F22" i="22"/>
  <c r="F21" i="22"/>
  <c r="F19" i="22"/>
  <c r="F25" i="22"/>
  <c r="F29" i="22"/>
  <c r="F28" i="22"/>
  <c r="F27" i="22"/>
  <c r="F35" i="22"/>
  <c r="F34" i="22"/>
  <c r="F33" i="22"/>
  <c r="F31" i="22"/>
  <c r="F41" i="22"/>
  <c r="F40" i="22"/>
  <c r="F39" i="22"/>
  <c r="F37" i="22"/>
  <c r="F47" i="22"/>
  <c r="F46" i="22"/>
  <c r="F45" i="22"/>
  <c r="F43" i="22"/>
  <c r="D47" i="22"/>
  <c r="D46" i="22"/>
  <c r="D45" i="22"/>
  <c r="D43" i="22"/>
  <c r="D41" i="22"/>
  <c r="D40" i="22"/>
  <c r="D39" i="22"/>
  <c r="D37" i="22"/>
  <c r="D35" i="22"/>
  <c r="D34" i="22"/>
  <c r="D33" i="22"/>
  <c r="D31" i="22"/>
  <c r="D29" i="22"/>
  <c r="D28" i="22"/>
  <c r="D27" i="22"/>
  <c r="D25" i="22"/>
  <c r="D23" i="22"/>
  <c r="D22" i="22"/>
  <c r="D21" i="22"/>
  <c r="D19" i="22"/>
  <c r="Q47" i="14"/>
  <c r="AF57" i="14"/>
  <c r="AF56" i="14"/>
  <c r="AF55" i="14"/>
  <c r="AF54" i="14"/>
  <c r="AF53" i="14"/>
  <c r="AF52" i="14"/>
  <c r="AF51" i="14"/>
  <c r="AF41" i="14"/>
  <c r="AF39" i="14"/>
  <c r="AF38" i="14"/>
  <c r="AF37" i="14"/>
  <c r="AF36" i="14"/>
  <c r="AF35" i="14"/>
  <c r="AF49" i="14"/>
  <c r="AF47" i="14"/>
  <c r="AF46" i="14"/>
  <c r="AF45" i="14"/>
  <c r="AF44" i="14"/>
  <c r="AF43" i="14"/>
  <c r="AF33" i="14"/>
  <c r="AF31" i="14"/>
  <c r="AF30" i="14"/>
  <c r="AF29" i="14"/>
  <c r="AF28" i="14"/>
  <c r="AF27" i="14"/>
  <c r="AF25" i="14"/>
  <c r="AF24" i="14"/>
  <c r="AF23" i="14"/>
  <c r="AF22" i="14"/>
  <c r="AF21" i="14"/>
  <c r="AF19" i="14"/>
  <c r="AC57" i="14"/>
  <c r="AC56" i="14"/>
  <c r="AC55" i="14"/>
  <c r="AC54" i="14"/>
  <c r="AC53" i="14"/>
  <c r="AC52" i="14"/>
  <c r="AC51" i="14"/>
  <c r="AC49" i="14"/>
  <c r="AC47" i="14"/>
  <c r="AC46" i="14"/>
  <c r="AC45" i="14"/>
  <c r="AC44" i="14"/>
  <c r="AC43" i="14"/>
  <c r="AC41" i="14"/>
  <c r="AC39" i="14"/>
  <c r="AC38" i="14"/>
  <c r="AC37" i="14"/>
  <c r="AC36" i="14"/>
  <c r="AC35" i="14"/>
  <c r="AC33" i="14"/>
  <c r="AC31" i="14"/>
  <c r="AC30" i="14"/>
  <c r="AC29" i="14"/>
  <c r="AC28" i="14"/>
  <c r="AC27" i="14"/>
  <c r="AC25" i="14"/>
  <c r="AC24" i="14"/>
  <c r="AC23" i="14"/>
  <c r="AC22" i="14"/>
  <c r="AC21" i="14"/>
  <c r="AC19" i="14"/>
  <c r="Z57" i="14"/>
  <c r="Z56" i="14"/>
  <c r="Z55" i="14"/>
  <c r="Z54" i="14"/>
  <c r="Z53" i="14"/>
  <c r="Z52" i="14"/>
  <c r="Z51" i="14"/>
  <c r="Z49" i="14"/>
  <c r="Z47" i="14"/>
  <c r="Z46" i="14"/>
  <c r="Z45" i="14"/>
  <c r="Z44" i="14"/>
  <c r="Z43" i="14"/>
  <c r="Z41" i="14"/>
  <c r="Z39" i="14"/>
  <c r="Z38" i="14"/>
  <c r="Z37" i="14"/>
  <c r="Z36" i="14"/>
  <c r="Z35" i="14"/>
  <c r="Z33" i="14"/>
  <c r="Z31" i="14"/>
  <c r="Z30" i="14"/>
  <c r="Z29" i="14"/>
  <c r="Z28" i="14"/>
  <c r="Z27" i="14"/>
  <c r="Z25" i="14"/>
  <c r="Z24" i="14"/>
  <c r="Z23" i="14"/>
  <c r="Z22" i="14"/>
  <c r="Z21" i="14"/>
  <c r="Z19" i="14"/>
  <c r="W57" i="14"/>
  <c r="W56" i="14"/>
  <c r="W55" i="14"/>
  <c r="W54" i="14"/>
  <c r="W53" i="14"/>
  <c r="W52" i="14"/>
  <c r="W51" i="14"/>
  <c r="W49" i="14"/>
  <c r="W47" i="14"/>
  <c r="W46" i="14"/>
  <c r="W45" i="14"/>
  <c r="W44" i="14"/>
  <c r="W43" i="14"/>
  <c r="W41" i="14"/>
  <c r="W39" i="14"/>
  <c r="W38" i="14"/>
  <c r="W37" i="14"/>
  <c r="W36" i="14"/>
  <c r="W35" i="14"/>
  <c r="W33" i="14"/>
  <c r="W31" i="14"/>
  <c r="W30" i="14"/>
  <c r="W29" i="14"/>
  <c r="W28" i="14"/>
  <c r="W27" i="14"/>
  <c r="W25" i="14"/>
  <c r="W23" i="14"/>
  <c r="W22" i="14"/>
  <c r="W21" i="14"/>
  <c r="W19" i="14"/>
  <c r="T57" i="14"/>
  <c r="T56" i="14"/>
  <c r="T55" i="14"/>
  <c r="T54" i="14"/>
  <c r="T53" i="14"/>
  <c r="T52" i="14"/>
  <c r="T51" i="14"/>
  <c r="T49" i="14"/>
  <c r="T47" i="14"/>
  <c r="T46" i="14"/>
  <c r="T45" i="14"/>
  <c r="T44" i="14"/>
  <c r="T43" i="14"/>
  <c r="T41" i="14"/>
  <c r="T39" i="14"/>
  <c r="T38" i="14"/>
  <c r="T37" i="14"/>
  <c r="T36" i="14"/>
  <c r="T35" i="14"/>
  <c r="T33" i="14"/>
  <c r="T31" i="14"/>
  <c r="T30" i="14"/>
  <c r="T29" i="14"/>
  <c r="T28" i="14"/>
  <c r="T27" i="14"/>
  <c r="T25" i="14"/>
  <c r="T23" i="14"/>
  <c r="T22" i="14"/>
  <c r="T21" i="14"/>
  <c r="T19" i="14"/>
  <c r="Q25" i="14"/>
  <c r="Q23" i="14"/>
  <c r="Q22" i="14"/>
  <c r="Q21" i="14"/>
  <c r="Q19" i="14"/>
  <c r="Q33" i="14"/>
  <c r="Q31" i="14"/>
  <c r="Q30" i="14"/>
  <c r="Q29" i="14"/>
  <c r="Q28" i="14"/>
  <c r="Q27" i="14"/>
  <c r="Q41" i="14"/>
  <c r="Q39" i="14"/>
  <c r="Q38" i="14"/>
  <c r="Q37" i="14"/>
  <c r="Q36" i="14"/>
  <c r="Q35" i="14"/>
  <c r="Q49" i="14"/>
  <c r="Q46" i="14"/>
  <c r="Q45" i="14"/>
  <c r="Q44" i="14"/>
  <c r="Q43" i="14"/>
  <c r="Q57" i="14"/>
  <c r="Q56" i="14"/>
  <c r="Q55" i="14"/>
  <c r="Q54" i="14"/>
  <c r="Q53" i="14"/>
  <c r="Q52" i="14"/>
  <c r="Q51" i="14"/>
  <c r="N57" i="14"/>
  <c r="N56" i="14"/>
  <c r="N55" i="14"/>
  <c r="N54" i="14"/>
  <c r="N53" i="14"/>
  <c r="N52" i="14"/>
  <c r="N51" i="14"/>
  <c r="N49" i="14"/>
  <c r="N47" i="14"/>
  <c r="N46" i="14"/>
  <c r="N45" i="14"/>
  <c r="N44" i="14"/>
  <c r="N43" i="14"/>
  <c r="N41" i="14"/>
  <c r="N39" i="14"/>
  <c r="N38" i="14"/>
  <c r="N37" i="14"/>
  <c r="N36" i="14"/>
  <c r="N35" i="14"/>
  <c r="N33" i="14"/>
  <c r="N31" i="14"/>
  <c r="N30" i="14"/>
  <c r="N29" i="14"/>
  <c r="N28" i="14"/>
  <c r="N27" i="14"/>
  <c r="N25" i="14"/>
  <c r="N23" i="14"/>
  <c r="N22" i="14"/>
  <c r="N21" i="14"/>
  <c r="N19" i="14"/>
  <c r="K25" i="14"/>
  <c r="K23" i="14"/>
  <c r="K22" i="14"/>
  <c r="K21" i="14"/>
  <c r="K19" i="14"/>
  <c r="K33" i="14"/>
  <c r="K31" i="14"/>
  <c r="K30" i="14"/>
  <c r="K29" i="14"/>
  <c r="K28" i="14"/>
  <c r="K27" i="14"/>
  <c r="K41" i="14"/>
  <c r="K39" i="14"/>
  <c r="K38" i="14"/>
  <c r="K37" i="14"/>
  <c r="K36" i="14"/>
  <c r="K35" i="14"/>
  <c r="K49" i="14"/>
  <c r="K47" i="14"/>
  <c r="K46" i="14"/>
  <c r="K45" i="14"/>
  <c r="K44" i="14"/>
  <c r="K43" i="14"/>
  <c r="K57" i="14"/>
  <c r="K56" i="14"/>
  <c r="K55" i="14"/>
  <c r="K54" i="14"/>
  <c r="K53" i="14"/>
  <c r="K52" i="14"/>
  <c r="K51" i="14"/>
  <c r="H57" i="14"/>
  <c r="H56" i="14"/>
  <c r="H55" i="14"/>
  <c r="H54" i="14"/>
  <c r="H53" i="14"/>
  <c r="H52" i="14"/>
  <c r="H51" i="14"/>
  <c r="H49" i="14"/>
  <c r="H47" i="14"/>
  <c r="H46" i="14"/>
  <c r="H45" i="14"/>
  <c r="H44" i="14"/>
  <c r="H43" i="14"/>
  <c r="H41" i="14"/>
  <c r="H39" i="14"/>
  <c r="H38" i="14"/>
  <c r="H37" i="14"/>
  <c r="H36" i="14"/>
  <c r="H35" i="14"/>
  <c r="H33" i="14"/>
  <c r="H31" i="14"/>
  <c r="H30" i="14"/>
  <c r="H29" i="14"/>
  <c r="H28" i="14"/>
  <c r="H27" i="14"/>
  <c r="H25" i="14"/>
  <c r="H23" i="14"/>
  <c r="H22" i="14"/>
  <c r="H21" i="14"/>
  <c r="H19" i="14"/>
  <c r="E57" i="14"/>
  <c r="E55" i="14"/>
  <c r="E54" i="14"/>
  <c r="E53" i="14"/>
  <c r="E52" i="14"/>
  <c r="E51" i="14"/>
  <c r="E49" i="14"/>
  <c r="E47" i="14"/>
  <c r="E46" i="14"/>
  <c r="E45" i="14"/>
  <c r="E44" i="14"/>
  <c r="E43" i="14"/>
  <c r="E41" i="14"/>
  <c r="E39" i="14"/>
  <c r="E38" i="14"/>
  <c r="E37" i="14"/>
  <c r="E36" i="14"/>
  <c r="E35" i="14"/>
  <c r="E33" i="14"/>
  <c r="E31" i="14"/>
  <c r="E30" i="14"/>
  <c r="E29" i="14"/>
  <c r="E28" i="14"/>
  <c r="E27" i="14"/>
  <c r="E25" i="14"/>
  <c r="E23" i="14"/>
  <c r="E22" i="14"/>
  <c r="E21" i="14"/>
  <c r="E19" i="14"/>
  <c r="V57" i="13"/>
  <c r="V56" i="13"/>
  <c r="V55" i="13"/>
  <c r="V54" i="13"/>
  <c r="V53" i="13"/>
  <c r="V52" i="13"/>
  <c r="V51" i="13"/>
  <c r="T57" i="13"/>
  <c r="T56" i="13"/>
  <c r="T55" i="13"/>
  <c r="T54" i="13"/>
  <c r="T53" i="13"/>
  <c r="T52" i="13"/>
  <c r="T51" i="13"/>
  <c r="R57" i="13"/>
  <c r="R56" i="13"/>
  <c r="R55" i="13"/>
  <c r="R54" i="13"/>
  <c r="R53" i="13"/>
  <c r="R52" i="13"/>
  <c r="R51" i="13"/>
  <c r="P57" i="13"/>
  <c r="P56" i="13"/>
  <c r="P55" i="13"/>
  <c r="P54" i="13"/>
  <c r="P53" i="13"/>
  <c r="P52" i="13"/>
  <c r="P51" i="13"/>
  <c r="N57" i="13"/>
  <c r="N56" i="13"/>
  <c r="N55" i="13"/>
  <c r="N54" i="13"/>
  <c r="N53" i="13"/>
  <c r="N52" i="13"/>
  <c r="N51" i="13"/>
  <c r="L57" i="13"/>
  <c r="L56" i="13"/>
  <c r="L55" i="13"/>
  <c r="L54" i="13"/>
  <c r="L53" i="13"/>
  <c r="L52" i="13"/>
  <c r="L51" i="13"/>
  <c r="J57" i="13"/>
  <c r="J56" i="13"/>
  <c r="J55" i="13"/>
  <c r="J54" i="13"/>
  <c r="J53" i="13"/>
  <c r="J52" i="13"/>
  <c r="J51" i="13"/>
  <c r="H57" i="13"/>
  <c r="H56" i="13"/>
  <c r="H55" i="13"/>
  <c r="H54" i="13"/>
  <c r="H53" i="13"/>
  <c r="H52" i="13"/>
  <c r="H51" i="13"/>
  <c r="F57" i="13"/>
  <c r="F56" i="13"/>
  <c r="F55" i="13"/>
  <c r="F54" i="13"/>
  <c r="F53" i="13"/>
  <c r="F52" i="13"/>
  <c r="F51" i="13"/>
  <c r="V49" i="13"/>
  <c r="V47" i="13"/>
  <c r="V46" i="13"/>
  <c r="V45" i="13"/>
  <c r="V44" i="13"/>
  <c r="V43" i="13"/>
  <c r="T49" i="13"/>
  <c r="T47" i="13"/>
  <c r="T46" i="13"/>
  <c r="T45" i="13"/>
  <c r="T44" i="13"/>
  <c r="T43" i="13"/>
  <c r="R49" i="13"/>
  <c r="R47" i="13"/>
  <c r="R46" i="13"/>
  <c r="R45" i="13"/>
  <c r="R44" i="13"/>
  <c r="R43" i="13"/>
  <c r="P49" i="13"/>
  <c r="P47" i="13"/>
  <c r="P46" i="13"/>
  <c r="P45" i="13"/>
  <c r="P44" i="13"/>
  <c r="P43" i="13"/>
  <c r="N49" i="13"/>
  <c r="N47" i="13"/>
  <c r="N46" i="13"/>
  <c r="N45" i="13"/>
  <c r="N44" i="13"/>
  <c r="N43" i="13"/>
  <c r="L49" i="13"/>
  <c r="L47" i="13"/>
  <c r="L46" i="13"/>
  <c r="L45" i="13"/>
  <c r="L44" i="13"/>
  <c r="L43" i="13"/>
  <c r="J49" i="13"/>
  <c r="J47" i="13"/>
  <c r="J46" i="13"/>
  <c r="J45" i="13"/>
  <c r="J44" i="13"/>
  <c r="J43" i="13"/>
  <c r="H49" i="13"/>
  <c r="H47" i="13"/>
  <c r="H46" i="13"/>
  <c r="H45" i="13"/>
  <c r="H44" i="13"/>
  <c r="H43" i="13"/>
  <c r="F49" i="13"/>
  <c r="F47" i="13"/>
  <c r="F46" i="13"/>
  <c r="F45" i="13"/>
  <c r="F44" i="13"/>
  <c r="F43" i="13"/>
  <c r="V41" i="13"/>
  <c r="V39" i="13"/>
  <c r="V38" i="13"/>
  <c r="V37" i="13"/>
  <c r="V36" i="13"/>
  <c r="V35" i="13"/>
  <c r="T41" i="13"/>
  <c r="T39" i="13"/>
  <c r="T38" i="13"/>
  <c r="T37" i="13"/>
  <c r="T36" i="13"/>
  <c r="T35" i="13"/>
  <c r="R41" i="13"/>
  <c r="R39" i="13"/>
  <c r="R38" i="13"/>
  <c r="R37" i="13"/>
  <c r="R36" i="13"/>
  <c r="R35" i="13"/>
  <c r="P41" i="13"/>
  <c r="P39" i="13"/>
  <c r="P38" i="13"/>
  <c r="P37" i="13"/>
  <c r="P36" i="13"/>
  <c r="P35" i="13"/>
  <c r="N41" i="13"/>
  <c r="N39" i="13"/>
  <c r="N38" i="13"/>
  <c r="N37" i="13"/>
  <c r="N36" i="13"/>
  <c r="N35" i="13"/>
  <c r="L41" i="13"/>
  <c r="L39" i="13"/>
  <c r="L38" i="13"/>
  <c r="L37" i="13"/>
  <c r="L36" i="13"/>
  <c r="L35" i="13"/>
  <c r="J41" i="13"/>
  <c r="J39" i="13"/>
  <c r="J38" i="13"/>
  <c r="J37" i="13"/>
  <c r="J36" i="13"/>
  <c r="J35" i="13"/>
  <c r="H41" i="13"/>
  <c r="H39" i="13"/>
  <c r="H38" i="13"/>
  <c r="H37" i="13"/>
  <c r="H36" i="13"/>
  <c r="H35" i="13"/>
  <c r="F41" i="13"/>
  <c r="F39" i="13"/>
  <c r="F38" i="13"/>
  <c r="F37" i="13"/>
  <c r="F36" i="13"/>
  <c r="F35" i="13"/>
  <c r="V33" i="13"/>
  <c r="V31" i="13"/>
  <c r="V30" i="13"/>
  <c r="V29" i="13"/>
  <c r="V28" i="13"/>
  <c r="V27" i="13"/>
  <c r="T33" i="13"/>
  <c r="T31" i="13"/>
  <c r="T30" i="13"/>
  <c r="T29" i="13"/>
  <c r="T28" i="13"/>
  <c r="T27" i="13"/>
  <c r="R33" i="13"/>
  <c r="R31" i="13"/>
  <c r="R30" i="13"/>
  <c r="R29" i="13"/>
  <c r="R28" i="13"/>
  <c r="R27" i="13"/>
  <c r="P33" i="13"/>
  <c r="P31" i="13"/>
  <c r="P30" i="13"/>
  <c r="P29" i="13"/>
  <c r="P28" i="13"/>
  <c r="P27" i="13"/>
  <c r="N33" i="13"/>
  <c r="N31" i="13"/>
  <c r="N30" i="13"/>
  <c r="N29" i="13"/>
  <c r="N28" i="13"/>
  <c r="N27" i="13"/>
  <c r="L33" i="13"/>
  <c r="L31" i="13"/>
  <c r="L30" i="13"/>
  <c r="L29" i="13"/>
  <c r="L28" i="13"/>
  <c r="L27" i="13"/>
  <c r="J33" i="13"/>
  <c r="J31" i="13"/>
  <c r="J30" i="13"/>
  <c r="J29" i="13"/>
  <c r="J28" i="13"/>
  <c r="J27" i="13"/>
  <c r="H33" i="13"/>
  <c r="H31" i="13"/>
  <c r="H30" i="13"/>
  <c r="H29" i="13"/>
  <c r="H28" i="13"/>
  <c r="H27" i="13"/>
  <c r="F33" i="13"/>
  <c r="F31" i="13"/>
  <c r="F30" i="13"/>
  <c r="F29" i="13"/>
  <c r="F28" i="13"/>
  <c r="F27" i="13"/>
  <c r="V25" i="13"/>
  <c r="V24" i="13"/>
  <c r="V23" i="13"/>
  <c r="V22" i="13"/>
  <c r="V21" i="13"/>
  <c r="V19" i="13"/>
  <c r="T25" i="13"/>
  <c r="T24" i="13"/>
  <c r="T23" i="13"/>
  <c r="T22" i="13"/>
  <c r="T21" i="13"/>
  <c r="T19" i="13"/>
  <c r="R25" i="13"/>
  <c r="R24" i="13"/>
  <c r="R23" i="13"/>
  <c r="R22" i="13"/>
  <c r="R21" i="13"/>
  <c r="R19" i="13"/>
  <c r="P25" i="13"/>
  <c r="P23" i="13"/>
  <c r="P22" i="13"/>
  <c r="P21" i="13"/>
  <c r="P19" i="13"/>
  <c r="N25" i="13"/>
  <c r="N23" i="13"/>
  <c r="N22" i="13"/>
  <c r="N21" i="13"/>
  <c r="N19" i="13"/>
  <c r="L25" i="13"/>
  <c r="L23" i="13"/>
  <c r="L22" i="13"/>
  <c r="L21" i="13"/>
  <c r="L19" i="13"/>
  <c r="J25" i="13"/>
  <c r="J23" i="13"/>
  <c r="J22" i="13"/>
  <c r="J21" i="13"/>
  <c r="J19" i="13"/>
  <c r="H25" i="13"/>
  <c r="H23" i="13"/>
  <c r="H22" i="13"/>
  <c r="H21" i="13"/>
  <c r="H19" i="13"/>
  <c r="F25" i="13"/>
  <c r="F23" i="13"/>
  <c r="F22" i="13"/>
  <c r="F21" i="13"/>
  <c r="F19" i="13"/>
  <c r="D57" i="13"/>
  <c r="D55" i="13"/>
  <c r="D54" i="13"/>
  <c r="D53" i="13"/>
  <c r="D52" i="13"/>
  <c r="D51" i="13"/>
  <c r="D49" i="13"/>
  <c r="D47" i="13"/>
  <c r="D46" i="13"/>
  <c r="D45" i="13"/>
  <c r="D44" i="13"/>
  <c r="D43" i="13"/>
  <c r="D41" i="13"/>
  <c r="D39" i="13"/>
  <c r="D38" i="13"/>
  <c r="D37" i="13"/>
  <c r="D36" i="13"/>
  <c r="D35" i="13"/>
  <c r="D33" i="13"/>
  <c r="D31" i="13"/>
  <c r="D30" i="13"/>
  <c r="D29" i="13"/>
  <c r="D28" i="13"/>
  <c r="D27" i="13"/>
  <c r="D25" i="13"/>
  <c r="D23" i="13"/>
  <c r="D22" i="13"/>
  <c r="D21" i="13"/>
  <c r="D19" i="13"/>
  <c r="D50" i="14"/>
  <c r="E50" i="14"/>
  <c r="D42" i="14"/>
  <c r="E42" i="14"/>
  <c r="D34" i="14"/>
  <c r="E34" i="14"/>
  <c r="D26" i="14"/>
  <c r="E26" i="14"/>
  <c r="D18" i="14"/>
  <c r="E18" i="14"/>
  <c r="G50" i="14"/>
  <c r="H50" i="14"/>
  <c r="G42" i="14"/>
  <c r="H42" i="14"/>
  <c r="G34" i="14"/>
  <c r="H34" i="14"/>
  <c r="G26" i="14"/>
  <c r="H26" i="14"/>
  <c r="G18" i="14"/>
  <c r="H18" i="14"/>
  <c r="J50" i="14"/>
  <c r="K50" i="14"/>
  <c r="J42" i="14"/>
  <c r="K42" i="14"/>
  <c r="J34" i="14"/>
  <c r="K34" i="14"/>
  <c r="J26" i="14"/>
  <c r="K26" i="14"/>
  <c r="J18" i="14"/>
  <c r="K18" i="14"/>
  <c r="M50" i="14"/>
  <c r="N50" i="14"/>
  <c r="M42" i="14"/>
  <c r="N42" i="14"/>
  <c r="M34" i="14"/>
  <c r="N34" i="14"/>
  <c r="M26" i="14"/>
  <c r="N26" i="14"/>
  <c r="M18" i="14"/>
  <c r="N18" i="14"/>
  <c r="P50" i="14"/>
  <c r="Q50" i="14"/>
  <c r="P42" i="14"/>
  <c r="Q42" i="14"/>
  <c r="P34" i="14"/>
  <c r="Q34" i="14"/>
  <c r="P26" i="14"/>
  <c r="Q26" i="14"/>
  <c r="P18" i="14"/>
  <c r="Q18" i="14"/>
  <c r="S50" i="14"/>
  <c r="T50" i="14"/>
  <c r="S42" i="14"/>
  <c r="T42" i="14"/>
  <c r="S34" i="14"/>
  <c r="T34" i="14"/>
  <c r="S26" i="14"/>
  <c r="T26" i="14"/>
  <c r="S18" i="14"/>
  <c r="T18" i="14"/>
  <c r="V50" i="14"/>
  <c r="W50" i="14"/>
  <c r="V42" i="14"/>
  <c r="W42" i="14"/>
  <c r="V34" i="14"/>
  <c r="W34" i="14"/>
  <c r="V26" i="14"/>
  <c r="W26" i="14"/>
  <c r="V18" i="14"/>
  <c r="W18" i="14"/>
  <c r="Y50" i="14"/>
  <c r="Z50" i="14"/>
  <c r="Y42" i="14"/>
  <c r="Z42" i="14"/>
  <c r="Y34" i="14"/>
  <c r="Z34" i="14"/>
  <c r="Y26" i="14"/>
  <c r="Z26" i="14"/>
  <c r="Y18" i="14"/>
  <c r="Z18" i="14"/>
  <c r="AB50" i="14"/>
  <c r="AC50" i="14"/>
  <c r="AB42" i="14"/>
  <c r="AC42" i="14"/>
  <c r="AB34" i="14"/>
  <c r="AC34" i="14"/>
  <c r="AB26" i="14"/>
  <c r="AC26" i="14"/>
  <c r="AB18" i="14"/>
  <c r="AC18" i="14"/>
  <c r="AE18" i="14"/>
  <c r="AF18" i="14"/>
  <c r="AE50" i="14"/>
  <c r="AF50" i="14"/>
  <c r="AE42" i="14"/>
  <c r="AF42" i="14"/>
  <c r="AE34" i="14"/>
  <c r="AF34" i="14"/>
  <c r="AE26" i="14"/>
  <c r="AF26" i="14"/>
  <c r="V39" i="16"/>
  <c r="W39" i="16"/>
  <c r="T39" i="16"/>
  <c r="U39" i="16"/>
  <c r="R39" i="16"/>
  <c r="S39" i="16"/>
  <c r="P39" i="16"/>
  <c r="Q39" i="16"/>
  <c r="N39" i="16"/>
  <c r="O39" i="16"/>
  <c r="L39" i="16"/>
  <c r="M39" i="16"/>
  <c r="J39" i="16"/>
  <c r="K39" i="16"/>
  <c r="H39" i="16"/>
  <c r="I41" i="16"/>
  <c r="I39" i="16"/>
  <c r="F39" i="16"/>
  <c r="G39" i="16"/>
  <c r="D39" i="16"/>
  <c r="E39" i="16"/>
  <c r="D34" i="16"/>
  <c r="E34" i="16"/>
  <c r="V34" i="16"/>
  <c r="W37" i="16"/>
  <c r="W34" i="16"/>
  <c r="T34" i="16"/>
  <c r="U34" i="16"/>
  <c r="R34" i="16"/>
  <c r="S34" i="16"/>
  <c r="P34" i="16"/>
  <c r="Q34" i="16"/>
  <c r="N34" i="16"/>
  <c r="O35" i="16"/>
  <c r="O34" i="16"/>
  <c r="L34" i="16"/>
  <c r="M34" i="16"/>
  <c r="J34" i="16"/>
  <c r="K34" i="16"/>
  <c r="H34" i="16"/>
  <c r="I34" i="16"/>
  <c r="F34" i="16"/>
  <c r="G36" i="16"/>
  <c r="G34" i="16"/>
  <c r="V29" i="16"/>
  <c r="W29" i="16"/>
  <c r="T29" i="16"/>
  <c r="U29" i="16"/>
  <c r="R29" i="16"/>
  <c r="S30" i="16"/>
  <c r="P29" i="16"/>
  <c r="Q29" i="16"/>
  <c r="N29" i="16"/>
  <c r="O29" i="16"/>
  <c r="L29" i="16"/>
  <c r="M29" i="16"/>
  <c r="J29" i="16"/>
  <c r="K30" i="16"/>
  <c r="H29" i="16"/>
  <c r="I29" i="16"/>
  <c r="F29" i="16"/>
  <c r="G29" i="16"/>
  <c r="D29" i="16"/>
  <c r="E29" i="16"/>
  <c r="V24" i="16"/>
  <c r="W25" i="16"/>
  <c r="T24" i="16"/>
  <c r="U24" i="16"/>
  <c r="R24" i="16"/>
  <c r="S24" i="16"/>
  <c r="P24" i="16"/>
  <c r="Q24" i="16"/>
  <c r="Q25" i="16"/>
  <c r="N24" i="16"/>
  <c r="O24" i="16"/>
  <c r="L24" i="16"/>
  <c r="M24" i="16"/>
  <c r="M25" i="16"/>
  <c r="J24" i="16"/>
  <c r="K24" i="16"/>
  <c r="H24" i="16"/>
  <c r="I24" i="16"/>
  <c r="F24" i="16"/>
  <c r="G24" i="16"/>
  <c r="D24" i="16"/>
  <c r="E24" i="16"/>
  <c r="V19" i="16"/>
  <c r="W19" i="16"/>
  <c r="T19" i="16"/>
  <c r="U19" i="16"/>
  <c r="R19" i="16"/>
  <c r="S19" i="16"/>
  <c r="P19" i="16"/>
  <c r="Q19" i="16"/>
  <c r="N19" i="16"/>
  <c r="O19" i="16"/>
  <c r="L19" i="16"/>
  <c r="M20" i="16"/>
  <c r="J19" i="16"/>
  <c r="K19" i="16"/>
  <c r="H19" i="16"/>
  <c r="I19" i="16"/>
  <c r="F19" i="16"/>
  <c r="G19" i="16"/>
  <c r="D19" i="16"/>
  <c r="E20" i="16"/>
  <c r="K20" i="16"/>
  <c r="S42" i="16"/>
  <c r="M27" i="16"/>
  <c r="I36" i="16"/>
  <c r="E36" i="16"/>
  <c r="U30" i="16"/>
  <c r="G41" i="16"/>
  <c r="O31" i="16"/>
  <c r="G35" i="16"/>
  <c r="M26" i="16"/>
  <c r="M31" i="16"/>
  <c r="K36" i="16"/>
  <c r="I25" i="16"/>
  <c r="Q18" i="21"/>
  <c r="S37" i="16"/>
  <c r="W42" i="16"/>
  <c r="Q31" i="16"/>
  <c r="G40" i="16"/>
  <c r="E37" i="16"/>
  <c r="G22" i="16"/>
  <c r="W40" i="16"/>
  <c r="Q41" i="16"/>
  <c r="Q20" i="16"/>
  <c r="G37" i="16"/>
  <c r="E31" i="16"/>
  <c r="K37" i="16"/>
  <c r="W41" i="16"/>
  <c r="U31" i="16"/>
  <c r="K40" i="16"/>
  <c r="I27" i="16"/>
  <c r="Q37" i="16"/>
  <c r="S35" i="16"/>
  <c r="G42" i="16"/>
  <c r="E32" i="16"/>
  <c r="M41" i="16"/>
  <c r="E35" i="16"/>
  <c r="E26" i="16"/>
  <c r="S40" i="16"/>
  <c r="Q35" i="16"/>
  <c r="O20" i="16"/>
  <c r="U22" i="16"/>
  <c r="M30" i="16"/>
  <c r="K42" i="16"/>
  <c r="Q46" i="21"/>
  <c r="T25" i="21"/>
  <c r="W46" i="21"/>
  <c r="AF39" i="21"/>
  <c r="T39" i="21"/>
  <c r="Q32" i="21"/>
  <c r="X43" i="22"/>
  <c r="X37" i="22"/>
  <c r="X46" i="22"/>
  <c r="X40" i="22"/>
  <c r="X47" i="22"/>
  <c r="X23" i="22"/>
  <c r="X45" i="22"/>
  <c r="X41" i="22"/>
  <c r="K18" i="21"/>
  <c r="Z32" i="21"/>
  <c r="K46" i="21"/>
  <c r="H46" i="21"/>
  <c r="N25" i="21"/>
  <c r="E27" i="16"/>
  <c r="E41" i="16"/>
  <c r="M32" i="16"/>
  <c r="Q27" i="16"/>
  <c r="U36" i="16"/>
  <c r="O41" i="16"/>
  <c r="O36" i="16"/>
  <c r="O40" i="16"/>
  <c r="W30" i="16"/>
  <c r="K35" i="16"/>
  <c r="U42" i="16"/>
  <c r="K41" i="16"/>
  <c r="I26" i="16"/>
  <c r="E30" i="16"/>
  <c r="U32" i="16"/>
  <c r="S36" i="16"/>
  <c r="S41" i="16"/>
  <c r="K26" i="16"/>
  <c r="W31" i="16"/>
  <c r="U35" i="16"/>
  <c r="U27" i="16"/>
  <c r="O22" i="16"/>
  <c r="Q26" i="16"/>
  <c r="Q36" i="16"/>
  <c r="G20" i="16"/>
  <c r="E25" i="16"/>
  <c r="O37" i="16"/>
  <c r="O42" i="16"/>
  <c r="W22" i="16"/>
  <c r="G32" i="16"/>
  <c r="Q40" i="16"/>
  <c r="I35" i="16"/>
  <c r="G30" i="16"/>
  <c r="O32" i="16"/>
  <c r="I40" i="16"/>
  <c r="M35" i="16"/>
  <c r="W36" i="16"/>
  <c r="O27" i="16"/>
  <c r="Q22" i="16"/>
  <c r="U37" i="16"/>
  <c r="U40" i="16"/>
  <c r="M36" i="16"/>
  <c r="E40" i="16"/>
  <c r="O25" i="16"/>
  <c r="M42" i="16"/>
  <c r="K25" i="16"/>
  <c r="S25" i="16"/>
  <c r="S27" i="16"/>
  <c r="I20" i="16"/>
  <c r="K22" i="16"/>
  <c r="I22" i="16"/>
  <c r="W20" i="16"/>
  <c r="K27" i="16"/>
  <c r="O26" i="16"/>
  <c r="S26" i="16"/>
  <c r="W26" i="16"/>
  <c r="G31" i="16"/>
  <c r="O30" i="16"/>
  <c r="W32" i="16"/>
  <c r="I37" i="16"/>
  <c r="M37" i="16"/>
  <c r="E42" i="16"/>
  <c r="I42" i="16"/>
  <c r="M40" i="16"/>
  <c r="Q42" i="16"/>
  <c r="U41" i="16"/>
  <c r="E18" i="21"/>
  <c r="AC18" i="21"/>
  <c r="H18" i="21"/>
  <c r="AF18" i="21"/>
  <c r="N18" i="21"/>
  <c r="Z18" i="21"/>
  <c r="W25" i="21"/>
  <c r="K39" i="21"/>
  <c r="AL32" i="21"/>
  <c r="AL18" i="21"/>
  <c r="N46" i="21"/>
  <c r="W18" i="21"/>
  <c r="K32" i="21"/>
  <c r="E39" i="21"/>
  <c r="AC39" i="21"/>
  <c r="Z39" i="19"/>
  <c r="J37" i="31"/>
  <c r="J38" i="31"/>
  <c r="J39" i="31"/>
  <c r="J43" i="31"/>
  <c r="J45" i="31"/>
  <c r="J42" i="31"/>
  <c r="H42" i="31"/>
  <c r="H43" i="31"/>
  <c r="H44" i="31"/>
  <c r="H39" i="31"/>
  <c r="H34" i="31"/>
  <c r="F42" i="31"/>
  <c r="F43" i="31"/>
  <c r="F44" i="31"/>
  <c r="J34" i="31"/>
  <c r="H33" i="31"/>
  <c r="H36" i="31"/>
  <c r="H37" i="31"/>
  <c r="F39" i="31"/>
  <c r="F38" i="31"/>
  <c r="F33" i="31"/>
  <c r="F37" i="31"/>
  <c r="F36" i="31"/>
  <c r="F34" i="31"/>
  <c r="J30" i="31"/>
  <c r="J31" i="31"/>
  <c r="J29" i="31"/>
  <c r="H30" i="31"/>
  <c r="H28" i="31"/>
  <c r="F30" i="31"/>
  <c r="F31" i="31"/>
  <c r="H29" i="31"/>
  <c r="H31" i="31"/>
  <c r="F28" i="31"/>
  <c r="D28" i="31"/>
  <c r="D29" i="31"/>
  <c r="D30" i="31"/>
  <c r="D31" i="31"/>
  <c r="J19" i="31"/>
  <c r="J25" i="31"/>
  <c r="J20" i="31"/>
  <c r="J23" i="31"/>
  <c r="J24" i="31"/>
  <c r="H25" i="31"/>
  <c r="H19" i="31"/>
  <c r="H23" i="31"/>
  <c r="F22" i="31"/>
  <c r="F19" i="31"/>
  <c r="F23" i="31"/>
  <c r="F20" i="31"/>
  <c r="F24" i="31"/>
  <c r="D19" i="31"/>
  <c r="D20" i="31"/>
  <c r="AO30" i="35"/>
  <c r="AO24" i="35"/>
  <c r="AO36" i="35"/>
  <c r="AI24" i="36"/>
  <c r="AI42" i="36"/>
  <c r="X35" i="22"/>
  <c r="X33" i="22"/>
  <c r="X22" i="22"/>
  <c r="X34" i="22"/>
  <c r="X21" i="22"/>
  <c r="Z27" i="22"/>
  <c r="AO42" i="36"/>
  <c r="AO42" i="35"/>
  <c r="AO18" i="36"/>
  <c r="AO18" i="35"/>
  <c r="AB19" i="22"/>
  <c r="AB25" i="22"/>
  <c r="AB31" i="22"/>
  <c r="AB37" i="22"/>
  <c r="AB43" i="22"/>
  <c r="AB21" i="22"/>
  <c r="AB27" i="22"/>
  <c r="AB33" i="22"/>
  <c r="AB39" i="22"/>
  <c r="AB45" i="22"/>
  <c r="AB22" i="22"/>
  <c r="AB28" i="22"/>
  <c r="AB34" i="22"/>
  <c r="AB40" i="22"/>
  <c r="AB46" i="22"/>
  <c r="AC30" i="36"/>
  <c r="AL42" i="36"/>
  <c r="AI24" i="35"/>
  <c r="N30" i="35"/>
  <c r="T18" i="35"/>
  <c r="Z36" i="35"/>
  <c r="AI36" i="36"/>
  <c r="Z46" i="22"/>
  <c r="Z47" i="22"/>
  <c r="Z43" i="22"/>
  <c r="Z27" i="19"/>
  <c r="Z29" i="19"/>
  <c r="Z30" i="19"/>
  <c r="Z31" i="19"/>
  <c r="Z33" i="19"/>
  <c r="O51" i="16"/>
  <c r="O50" i="16"/>
  <c r="O48" i="16"/>
  <c r="O49" i="16"/>
  <c r="O55" i="16"/>
  <c r="O53" i="16"/>
  <c r="S31" i="16"/>
  <c r="M22" i="16"/>
  <c r="Q32" i="16"/>
  <c r="S32" i="16"/>
  <c r="Q30" i="16"/>
  <c r="I31" i="16"/>
  <c r="U20" i="16"/>
  <c r="E19" i="16"/>
  <c r="M19" i="16"/>
  <c r="W24" i="16"/>
  <c r="K29" i="16"/>
  <c r="S29" i="16"/>
  <c r="T36" i="35"/>
  <c r="K42" i="36"/>
  <c r="N30" i="36"/>
  <c r="Z28" i="19"/>
  <c r="W27" i="16"/>
  <c r="X28" i="22"/>
  <c r="Y36" i="16"/>
  <c r="Y37" i="16"/>
  <c r="E26" i="23"/>
  <c r="T30" i="35"/>
  <c r="T36" i="36"/>
  <c r="K49" i="16"/>
  <c r="K55" i="16"/>
  <c r="K54" i="16"/>
  <c r="K53" i="16"/>
  <c r="K51" i="16"/>
  <c r="K52" i="16"/>
  <c r="S20" i="16"/>
  <c r="I30" i="16"/>
  <c r="E42" i="36"/>
  <c r="Z44" i="13"/>
  <c r="Z49" i="13"/>
  <c r="Z43" i="13"/>
  <c r="Z46" i="13"/>
  <c r="M60" i="16"/>
  <c r="M59" i="16"/>
  <c r="M58" i="16"/>
  <c r="M64" i="16"/>
  <c r="M62" i="16"/>
  <c r="G26" i="16"/>
  <c r="E22" i="16"/>
  <c r="K31" i="16"/>
  <c r="K32" i="16"/>
  <c r="G27" i="16"/>
  <c r="X25" i="22"/>
  <c r="X29" i="22"/>
  <c r="T30" i="23"/>
  <c r="AC42" i="36"/>
  <c r="AF30" i="36"/>
  <c r="AC18" i="36"/>
  <c r="Z45" i="22"/>
  <c r="Z23" i="22"/>
  <c r="Z22" i="22"/>
  <c r="Z19" i="22"/>
  <c r="Z53" i="19"/>
  <c r="Z51" i="19"/>
  <c r="Z55" i="19"/>
  <c r="Z52" i="19"/>
  <c r="Z57" i="19"/>
  <c r="Z54" i="19"/>
  <c r="M61" i="16"/>
  <c r="G25" i="16"/>
  <c r="S22" i="16"/>
  <c r="Y24" i="16"/>
  <c r="AF26" i="23"/>
  <c r="D18" i="23"/>
  <c r="E18" i="23"/>
  <c r="AL24" i="36"/>
  <c r="AA22" i="16"/>
  <c r="AA19" i="16"/>
  <c r="W57" i="16"/>
  <c r="M63" i="16"/>
  <c r="W42" i="35"/>
  <c r="U25" i="16"/>
  <c r="U26" i="16"/>
  <c r="I32" i="16"/>
  <c r="Y34" i="23"/>
  <c r="Z34" i="23"/>
  <c r="T24" i="36"/>
  <c r="H30" i="36"/>
  <c r="Q18" i="36"/>
  <c r="AA24" i="16"/>
  <c r="AA25" i="16"/>
  <c r="AA26" i="16"/>
  <c r="AA27" i="16"/>
  <c r="AA49" i="16"/>
  <c r="AA55" i="16"/>
  <c r="AA54" i="16"/>
  <c r="AA53" i="16"/>
  <c r="AA51" i="16"/>
  <c r="O52" i="16"/>
  <c r="Y29" i="16"/>
  <c r="Y32" i="16"/>
  <c r="Y31" i="16"/>
  <c r="W36" i="35"/>
  <c r="AA41" i="16"/>
  <c r="AA39" i="16"/>
  <c r="AA40" i="16"/>
  <c r="AA42" i="16"/>
  <c r="W35" i="16"/>
  <c r="E24" i="36"/>
  <c r="Z41" i="22"/>
  <c r="Z40" i="22"/>
  <c r="Z37" i="22"/>
  <c r="AL18" i="35"/>
  <c r="AL26" i="32"/>
  <c r="Z25" i="19"/>
  <c r="Z24" i="19"/>
  <c r="Z19" i="19"/>
  <c r="Z22" i="19"/>
  <c r="Q62" i="16"/>
  <c r="Q61" i="16"/>
  <c r="Q57" i="16"/>
  <c r="Q60" i="16"/>
  <c r="Q59" i="16"/>
  <c r="Q58" i="16"/>
  <c r="Q64" i="16"/>
  <c r="O54" i="16"/>
  <c r="Z33" i="18"/>
  <c r="Q48" i="16"/>
  <c r="S57" i="16"/>
  <c r="M52" i="16"/>
  <c r="Q54" i="16"/>
  <c r="S55" i="16"/>
  <c r="W49" i="16"/>
  <c r="Y50" i="16"/>
  <c r="K61" i="16"/>
  <c r="O63" i="16"/>
  <c r="U58" i="16"/>
  <c r="W59" i="16"/>
  <c r="AA60" i="16"/>
  <c r="Z29" i="22"/>
  <c r="Z22" i="13"/>
  <c r="M54" i="16"/>
  <c r="S49" i="16"/>
  <c r="U50" i="16"/>
  <c r="W51" i="16"/>
  <c r="Y52" i="16"/>
  <c r="K63" i="16"/>
  <c r="S59" i="16"/>
  <c r="U60" i="16"/>
  <c r="W61" i="16"/>
  <c r="AA62" i="16"/>
  <c r="Z19" i="13"/>
  <c r="Z29" i="18"/>
  <c r="Z25" i="13"/>
  <c r="Z30" i="18"/>
  <c r="S48" i="16"/>
  <c r="I64" i="16"/>
  <c r="U57" i="16"/>
  <c r="AA57" i="16"/>
  <c r="M55" i="16"/>
  <c r="Q49" i="16"/>
  <c r="S50" i="16"/>
  <c r="U51" i="16"/>
  <c r="W52" i="16"/>
  <c r="Y53" i="16"/>
  <c r="K64" i="16"/>
  <c r="O58" i="16"/>
  <c r="S60" i="16"/>
  <c r="U61" i="16"/>
  <c r="W62" i="16"/>
  <c r="AA63" i="16"/>
  <c r="Z28" i="22"/>
  <c r="Z31" i="22"/>
  <c r="Z35" i="22"/>
  <c r="Q50" i="16"/>
  <c r="S51" i="16"/>
  <c r="U52" i="16"/>
  <c r="W53" i="16"/>
  <c r="Y54" i="16"/>
  <c r="O59" i="16"/>
  <c r="S61" i="16"/>
  <c r="U62" i="16"/>
  <c r="W63" i="16"/>
  <c r="Y63" i="16"/>
  <c r="AA64" i="16"/>
  <c r="Z23" i="13"/>
  <c r="Z27" i="18"/>
  <c r="M49" i="16"/>
  <c r="Q51" i="16"/>
  <c r="S52" i="16"/>
  <c r="U53" i="16"/>
  <c r="W54" i="16"/>
  <c r="K58" i="16"/>
  <c r="O60" i="16"/>
  <c r="S62" i="16"/>
  <c r="U63" i="16"/>
  <c r="W64" i="16"/>
  <c r="U48" i="16"/>
  <c r="AB33" i="16" l="1"/>
  <c r="AC34" i="16" s="1"/>
  <c r="Z36" i="13"/>
  <c r="AB28" i="16"/>
  <c r="AC29" i="16" s="1"/>
  <c r="Z38" i="13"/>
  <c r="Z37" i="13"/>
  <c r="Z41" i="13"/>
  <c r="Z35" i="13"/>
  <c r="AB36" i="13"/>
  <c r="Z29" i="13"/>
  <c r="Z31" i="13"/>
  <c r="Z33" i="13"/>
  <c r="Z28" i="13"/>
  <c r="Z30" i="13"/>
  <c r="AM26" i="14"/>
  <c r="AO26" i="14" s="1"/>
  <c r="AB18" i="16"/>
  <c r="AB25" i="13"/>
  <c r="AM18" i="14"/>
  <c r="AO18" i="14" s="1"/>
  <c r="AO39" i="21"/>
  <c r="AI32" i="21"/>
  <c r="AO32" i="21"/>
  <c r="AO25" i="21"/>
  <c r="J25" i="37"/>
  <c r="J36" i="37"/>
  <c r="D24" i="37"/>
  <c r="D26" i="37"/>
  <c r="D35" i="37"/>
  <c r="J20" i="37"/>
  <c r="J29" i="37"/>
  <c r="J31" i="37"/>
  <c r="J40" i="37"/>
  <c r="D39" i="37"/>
  <c r="J24" i="37"/>
  <c r="D34" i="37"/>
  <c r="J19" i="37"/>
  <c r="J39" i="37"/>
  <c r="AC19" i="16" l="1"/>
  <c r="AB47" i="16"/>
  <c r="AC48" i="16" s="1"/>
</calcChain>
</file>

<file path=xl/sharedStrings.xml><?xml version="1.0" encoding="utf-8"?>
<sst xmlns="http://schemas.openxmlformats.org/spreadsheetml/2006/main" count="1922" uniqueCount="246">
  <si>
    <t>Definition</t>
  </si>
  <si>
    <t>Relevanz</t>
  </si>
  <si>
    <t>Tabellen</t>
  </si>
  <si>
    <t>Hessen</t>
  </si>
  <si>
    <t>Methodische Erläuterung</t>
  </si>
  <si>
    <t>zurück zum Inhaltsverzeichnis</t>
  </si>
  <si>
    <t>Ohne Hauptschulabschluss</t>
  </si>
  <si>
    <t>Übergänge in gymnasiale Oberstufe</t>
  </si>
  <si>
    <t>Insgesamt</t>
  </si>
  <si>
    <t>C2 - Schülerinnen und Schüler in der Sekundarstufe I</t>
  </si>
  <si>
    <t>Im Ausland geborene Schülerinnen und Schüler stehen in der Regel sprachlich und kulturell vor höheren Herausforderungen.</t>
  </si>
  <si>
    <t>Gibt an, wie viele Schülerinnen und Schüler aus den IGS und Realschulen in Richtung (Fach-)Abitur und damit höhre Schulbildung gehen.</t>
  </si>
  <si>
    <t>2010/11</t>
  </si>
  <si>
    <t>2011/12</t>
  </si>
  <si>
    <t>2012/13</t>
  </si>
  <si>
    <t>2013/14</t>
  </si>
  <si>
    <t>2014/15</t>
  </si>
  <si>
    <t>2015/16</t>
  </si>
  <si>
    <t>2016/17</t>
  </si>
  <si>
    <t>2017/18</t>
  </si>
  <si>
    <t>2018/19</t>
  </si>
  <si>
    <t>2019/20</t>
  </si>
  <si>
    <t>LH Wiesbaden</t>
  </si>
  <si>
    <t>Frankfurt a.M.</t>
  </si>
  <si>
    <t>Offenbach a.M.</t>
  </si>
  <si>
    <t>Quelle: Hessisches Statistisches Landesamt</t>
  </si>
  <si>
    <r>
      <t xml:space="preserve">Darmstadt; </t>
    </r>
    <r>
      <rPr>
        <b/>
        <sz val="10"/>
        <color theme="1"/>
        <rFont val="Calibri"/>
        <family val="2"/>
        <scheme val="minor"/>
      </rPr>
      <t>Wissen-schaftst.</t>
    </r>
  </si>
  <si>
    <t>Anteil in Prozent</t>
  </si>
  <si>
    <t>Übergangs-quote</t>
  </si>
  <si>
    <t>Der  Indikator  misst  die  realisierten  Übergänge  vom  Primarbereich in die verschiedenen weiterführenden Schularten der Sekundarstufe I. An dieser Schnittstelle werden die  Weichen  gestellt  für  den  Verlauf  späterer  Bildungswege und beruflicher Entwicklungsmöglichkeiten.</t>
  </si>
  <si>
    <t>Die Wahl des Bildungsganges nach dem Besuch der Grundschule  ist Sache der Eltern. Nicht immer erweist sich der gewählte Bildungsgang als für das Kind geeignet. Schulartwechsel sind die Folge, wobei Abstiege wesentlich häufiger vorkommen als Aufstiege</t>
  </si>
  <si>
    <t xml:space="preserve">   davon neuzugewandert</t>
  </si>
  <si>
    <t>Quelle: Amt für Statistik und Stadtforschung, Wiesbaden.</t>
  </si>
  <si>
    <t>C1 - Laufbahnempfehlung</t>
  </si>
  <si>
    <t>Schulsozialarbeit / Lernförderung</t>
  </si>
  <si>
    <t>Nonformale (Bildungs-)Angebote</t>
  </si>
  <si>
    <t>Schulische Bildung</t>
  </si>
  <si>
    <t>C6 - Im Ausland geborene Schülerinnen und Schüler</t>
  </si>
  <si>
    <t>C7 - Neu zugewanderte Schülerinnen und Schüler</t>
  </si>
  <si>
    <t>C8 - Jugendliche in Deutschintensivklassen</t>
  </si>
  <si>
    <t xml:space="preserve">C10 - Wiederholerinnen und Wiederholer in Sekundarstufe I </t>
  </si>
  <si>
    <t xml:space="preserve">C11 - Absteigerinnen und Absteiger </t>
  </si>
  <si>
    <t>C12 - Abschlüsse und Übergänge in der Sekundarstufe I</t>
  </si>
  <si>
    <t>C14 - Schülerinnen und Schüler an Schulen mit Schulsozialarbeit</t>
  </si>
  <si>
    <t>Jugendliche mit Grundsicherungsbezug im Alter von 10 bis unter 16 Jahren</t>
  </si>
  <si>
    <t>C5 - Jugendliche mit Grundsicherungsbezug</t>
  </si>
  <si>
    <t>Angebote insgesamt</t>
  </si>
  <si>
    <t xml:space="preserve">   davon offene Angebote</t>
  </si>
  <si>
    <t xml:space="preserve">   davon gruppenbezogene Angebote</t>
  </si>
  <si>
    <t>Quelle: Hessisches Statistisches Landesamt.</t>
  </si>
  <si>
    <t>Quelle: Amt für Statistik und Stadforschung, Amt für Soziale Arbeit, Abteilung Schulsozialarbeit.</t>
  </si>
  <si>
    <t>Anzahl und Anteil der Schülerinnen und Schüler im Alter von 10 bis 18 Jahren an der Wiesbadener Musik- und Kunstschule.</t>
  </si>
  <si>
    <t>Jugendliche im Alter von 10 bis 18 Jahren an der Wiesbadener Musik- und Kunstschule</t>
  </si>
  <si>
    <t>Jugendliche im Alter von 10 bis 18 insgesamt</t>
  </si>
  <si>
    <t xml:space="preserve">   davon im Alter zwischen 10 bis 18 Jahren</t>
  </si>
  <si>
    <t>Schülerinnen und Schüler, bei denen die Gefahr besteht, das Klassenziel nicht zu erreichen, können bei geringem Einkommen (Bezug von Leistungen nach dem SGB II, XII, AsylbLG, Wohngeld, Kinderzuschlag) auf Lernförderung BuT zurückgreifen; der Wert gibt an, in welchem Umfang dieses zusätzliche Angebot genutzt wird.</t>
  </si>
  <si>
    <t>Anspruchsberechtigte Schüler/-innen im Alter von 10 bis 14 Jahren</t>
  </si>
  <si>
    <t>Anspruchsberechtigte Schüler/-innen im Alter von 15 bis 17 Jahren</t>
  </si>
  <si>
    <t xml:space="preserve">Anteil der Schülerinnen und Schüler im Alter von 10 bis 14 Jahren sowie von 15 bis 17 Jahren, die BuT-Lernförderung erhalten, an der Gruppe der potentiell berechtigten Schülerinnen und Schüler. </t>
  </si>
  <si>
    <t>C15 - Schülerinnen und Schüler mit BuT-Lernförderung</t>
  </si>
  <si>
    <t>Aktive Nutzer/innen der Stadtbibliotheken nach Alter</t>
  </si>
  <si>
    <t>Anteil der aktiven Nutzer/-innen der Stadtbibliotheken an Gesamtbevölkerung</t>
  </si>
  <si>
    <t>Gesamtbevölkerung</t>
  </si>
  <si>
    <t>Quelle: Deutsche Bibliotheksstatistik; Gesamtbevölkerung jeweils zum 31.12., Statistischen Ämter der Kommunen.</t>
  </si>
  <si>
    <t xml:space="preserve">Aktive Nutzerinnen und Nutzer der Statdbibliotheken nach Alter sowie Anteil der aktiven Nutzerinnen und Nutzer an der Gesamtbevölkerung. Als aktive Nutzerinnen und Nutzer werden diejenigen Bürgerinnen und Bürger definiert, die im jeweiligen Berichtsjahr mindestens einmal Medien entliehen haben. Die Altersgruppe der 10 bis unter 16-Jährigen kann leider nicht getrennt ausgewertet werden. </t>
  </si>
  <si>
    <t xml:space="preserve">Die Kennziffer ermöglicht Aussagen über die Reichweite der öffentlichen Bibliotheken. Außerdem gibt sie einen Hinweis auf die Inanspruchnahme von non-formalen und kulturellen Angeboten. </t>
  </si>
  <si>
    <t xml:space="preserve">Internationale Begegnungen wird eine besonders nachhaltige Bildungswirkung nachgesagt. Wi fördert vor diesem Hintergrund insbesondere herkunftsbenachteiligte Kinder und Jugendliche. Der Indikator gibt an, wie groß die Gruppe der Erreichten ist. </t>
  </si>
  <si>
    <t>Erreichte Wiesbadener Jugendliche</t>
  </si>
  <si>
    <t>Teilnehmende Jahresmeeting "Wiesbaden International"</t>
  </si>
  <si>
    <t>Ausgestellte und gültige Juleica</t>
  </si>
  <si>
    <t xml:space="preserve">   davon Hauptschule</t>
  </si>
  <si>
    <t xml:space="preserve">   davon Realschule</t>
  </si>
  <si>
    <t xml:space="preserve">   davon Gymnasium</t>
  </si>
  <si>
    <t xml:space="preserve">   davon keine Angabe</t>
  </si>
  <si>
    <t>Laufbahnempfehlungen insgesamt</t>
  </si>
  <si>
    <t>Quelle: Amt für Soziale Arbeit, Abt. Jugendarbeit, Bilden, Beteiligen, Kinder und Jugendkultur.
Anmerkung: Die Jugendbegegnungen im Jahr 2020 wurden aufgrund der Coronapandemie virtuell durchgeführt.</t>
  </si>
  <si>
    <t>Anzahl der an Jugendbegegnungen teilnehmenden Kinder und Jugendliche in Wiesbaden.</t>
  </si>
  <si>
    <t xml:space="preserve">   davon weiblich</t>
  </si>
  <si>
    <t>2020/21</t>
  </si>
  <si>
    <t>C11 - Absteigerinnen und Absteiger in Sekundarstufe I</t>
  </si>
  <si>
    <t>Schülerinnen und Schüler insgesamt</t>
  </si>
  <si>
    <t xml:space="preserve">   Förderschulen</t>
  </si>
  <si>
    <t xml:space="preserve">   Förderstufen</t>
  </si>
  <si>
    <t xml:space="preserve">   Gymnasien</t>
  </si>
  <si>
    <t xml:space="preserve">   Hauptschulen</t>
  </si>
  <si>
    <t xml:space="preserve">   Inte. Gesamtschulen</t>
  </si>
  <si>
    <t xml:space="preserve">   Mittelstufenschulen</t>
  </si>
  <si>
    <t xml:space="preserve">   Realschulen</t>
  </si>
  <si>
    <r>
      <t xml:space="preserve">Darmstadt </t>
    </r>
    <r>
      <rPr>
        <b/>
        <sz val="10"/>
        <color theme="1"/>
        <rFont val="Calibri"/>
        <family val="2"/>
        <scheme val="minor"/>
      </rPr>
      <t>Wissen-schaftsst.</t>
    </r>
  </si>
  <si>
    <r>
      <t xml:space="preserve">Darmstadt </t>
    </r>
    <r>
      <rPr>
        <b/>
        <sz val="9"/>
        <color theme="1"/>
        <rFont val="Calibri"/>
        <family val="2"/>
        <scheme val="minor"/>
      </rPr>
      <t>Wissen-schaftsst.</t>
    </r>
  </si>
  <si>
    <t>Der Indikator beschreibt die Anteile der jeweiligen Schulformen zu einem Zeitpunkt, an dem die meisten Schülerinnen  und  Schüler die  „endgültige“  Schulform innerhalb der allgemeinbildenden Schulen erreicht haben. Die Verteilung unterscheidet sich von der in der Jahrgangsstufe 5, da in der Zwischenzeit Übergänge zwischen den Schulformen (meist in Form  von  Abstiegen stattfinden.</t>
  </si>
  <si>
    <t>Schülerinnen und Schüler in Sek I insgesamt</t>
  </si>
  <si>
    <t>Kinder mit Förderbedarf insgesamt</t>
  </si>
  <si>
    <t>Quelle: Hessisches Statistisches Landesamt
Anmerkung: Schülerinnen und Schüler in Förderstufen: Anzahl der Schülerinnen und Schüler in Förderschulen an (kooperativen) Gesamtschulen und integrierten Gesamtschulen.</t>
  </si>
  <si>
    <t>Schülerinnen und Schüler ohne ausreichende Leistungen müssen die Jahrgangsstufe wiederholen. Insoweit  gibt der Indikator Auskunft über den Schulerfolg von Kindern und Jugendlichen während der Sekundarstufe I.  Allerdings wird die Regelung in den Bildungsdebatten kontrovers diskutiert. Ungeachtet der Frage, ob die Motivation von Schülerinnen und Schülern  positiv oder negativ beeinflusst wird, führen Klassenwiederholungen zu erheblichen  Mehraufwendungen  im  Bildungsbereich. Die Kosten, die vorbeugende Maßnahmen zur Vermeidung von Klassenwiederholungen verursachen, gelten als wesentlich niedriger als die, die dadurch entstehen, dass Schülerinnen und Schüler ein weiteres Jahr zur Schule gehen.</t>
  </si>
  <si>
    <t>Wiederholungen insgesamt</t>
  </si>
  <si>
    <t xml:space="preserve">   darunter Absteigerinnen und Absteiger</t>
  </si>
  <si>
    <t>Abschlüsse und Übergänge insgesamt</t>
  </si>
  <si>
    <t>Hauptschulabschluss</t>
  </si>
  <si>
    <t>Realschulabschluss</t>
  </si>
  <si>
    <t>C13 - Übergangsquoten nach Schulform</t>
  </si>
  <si>
    <t>Anzahl und Anteil der Schülerinnen und Schüler in den Jahrgangsstufen 5 bis 10, die an einer Schule mit Schulsozialarbeit unterrichtet werden.</t>
  </si>
  <si>
    <t>SuS insgesamt</t>
  </si>
  <si>
    <t>Kinder und Jugendliche im Alter von 10 bis unter 16 insgesamt</t>
  </si>
  <si>
    <t xml:space="preserve">   davon im Ausland geboren</t>
  </si>
  <si>
    <t xml:space="preserve">   davon in Deutschintensivklassen</t>
  </si>
  <si>
    <t xml:space="preserve">Anzahl und Anteil der Schülerinnen und Schüler in Deutschintensivklassen an allen Schülerinnen und Schüler in der Sekundarstufe I und an allen neu zugewanderten Schülerinnen und Schüler. </t>
  </si>
  <si>
    <t>Gibt an, wie viele Schülerinnen und Schüler aufgrund mangelnder Deutschkenntnisse im Rahmen solcher Angebote gefördert werden sowie deren Anteil an allen neu eingewanderten Schülerinnen und Schüler.</t>
  </si>
  <si>
    <t>Neu zugewanderte Jugendliche insgesamt</t>
  </si>
  <si>
    <t>Anzahl und Anteil der Schülerinnen und Schüler, die dieselbe Jahrgangstufe besuchen wie im Vorjahr, nach Schulform (Jahrgangsstufe 5 bis 10 in Förderstufen, Gymnasien, Hauptschulen, Integrierte Gesamtschulen, Mittelstufenschulen und Realschulen, ohne Förderschulen).</t>
  </si>
  <si>
    <t xml:space="preserve">   davon Schülerinnen und Schüler an der Musik- und Kunstschule</t>
  </si>
  <si>
    <t>Schülerinnen und Schüler an der Musik- und Kunstschule insgesamt</t>
  </si>
  <si>
    <t>SuS mit Übergang zu Sek II</t>
  </si>
  <si>
    <t xml:space="preserve">Anteil der Schülerinnen und Schüler in Abschlussklassen (des Vorjahres), die nach der Sekundarstufe die gymnasiale Oberstufe besuchen, nach Schulform. Von folgenden Schulformen kann ein Wechsel in die gymnasiale Oberstufe erfolgen: Gymnasium, Integrierte Gesamtschule, Realschule und Mittelstufenschule.
</t>
  </si>
  <si>
    <t>Gibt an, wie viele Schülerinnen und Schüler die Jahrgangsstufen 5 bis 10 in den verschiedenen Schulformen besuchen.</t>
  </si>
  <si>
    <t>Anzahl und Anteil der Schülerinnen und Schüler der Jahrgangsstufe 8 nach einzelnen Schulform.</t>
  </si>
  <si>
    <t>Anzahl und Anteil der im Ausland geborenen Schülerinnen und Schüler nach Schulform</t>
  </si>
  <si>
    <t>Anzahl und Anteil der Laufbahnempfehlungen in Wiesbaden nach empfohlener Schulform</t>
  </si>
  <si>
    <t>Anzahl und Anteil der Schülerinnen und Schüler in der Sekundarstufe I nach Schulform</t>
  </si>
  <si>
    <t>Anzahl und Anteil der Schülerinnen und Schüler in der Jahrgangsstufe 5 nach Schulform</t>
  </si>
  <si>
    <t>Anzahl und Anteil der Schülerinnen und Schüler in der Jahrgangsstufe 8 nach Schulform</t>
  </si>
  <si>
    <t>C3 - Schülerinnen und Schüler in der Jahrgangsstufe 5</t>
  </si>
  <si>
    <t>C4 - Schülerinnen und Schüler in der Jahrgangsstufe 8</t>
  </si>
  <si>
    <t>Anzahl und Anteil der im Ausland geborenen Schülerinnen und Schüler nach Schulform.</t>
  </si>
  <si>
    <t xml:space="preserve">Anzahl und Anteil der in den letzten zwei Jahren zugewanderten Schülerinnen und Schüler (Stand: 31.12.) an allen Kindern und Jugendlichen im gleichen Alter. </t>
  </si>
  <si>
    <t>Anzahl und Anteil der im Ausland geborenen und neuzugewanderten Jugendliche im Alter von 10 bis unter 16 Jahren in Wiesbaden</t>
  </si>
  <si>
    <t>Schülerinnen und Schüler in Sekundarstufe I insgesamt</t>
  </si>
  <si>
    <t>Anzahl und Anteil der Schülerinnen und Schüler in Deutschintensivklassen</t>
  </si>
  <si>
    <t>Anzahl und Anteil der Jugendlichen mit sonderpädagogischen Förderbedarfen</t>
  </si>
  <si>
    <t>C9 - Schülerinnen und Schüler mit sonderpädagogischen Förderbedarfen</t>
  </si>
  <si>
    <t xml:space="preserve">Anzahl und Anteil der Schülerinnen und Schüler mit sonderpädagogischen Förderbedarfen in Förderschulen, Förderstufen sowie inklusiv beschult. </t>
  </si>
  <si>
    <t>Schülerinnen und Schüler mit sonderpädagogischen Förderbedarfen benötigen besondere Förderung / zusätzliche Förderstunden. Kinder mit sonderpädagogischen Förderbedarfen können inklusiv oder an Förderschulen beschult werden.</t>
  </si>
  <si>
    <t xml:space="preserve">Quelle: Hessisches Statistisches Landesamt.
</t>
  </si>
  <si>
    <t>Anteil der Schülerinnen und Schüler, die einen Schulartwechsel vollzogen haben. Als "Abstieg" gezählt werden Schulartwechsel vom Gymnasium auf die Realschule, vom Gymnasium auf die Hauptschule, vom Gymnasium auf die Mittelstufenschule und von der Realschule auf die Mittelstufenschule. Schülerinnen und Schüler, die nach einem Schulartwechsel die Klasse wiederholen, gelten nicht als Absteigerinnen und Absteiger, sondern als Wiederholerinnen und Wiederholer.</t>
  </si>
  <si>
    <t>Die Kennziffer bildet die Abschlüsse innerhalb und den Bildungsweg nach der Sekundarstufe I ab.</t>
  </si>
  <si>
    <t>Schülerinnen und Schüler in Ab-schlussklassen zusammen, davon in</t>
  </si>
  <si>
    <t xml:space="preserve">   davon an Schulen mit Schulsozialarbeit</t>
  </si>
  <si>
    <t>Aktive Nutzerinnen und Nutzer insgesamt</t>
  </si>
  <si>
    <t xml:space="preserve">   davon bis 12 Jahren</t>
  </si>
  <si>
    <t xml:space="preserve">   davon von 13 bis 59 Jahren</t>
  </si>
  <si>
    <t xml:space="preserve">   davon ab 60 Jahren</t>
  </si>
  <si>
    <t xml:space="preserve">   davon aktive Nutzerinnen und Nutzer</t>
  </si>
  <si>
    <r>
      <t xml:space="preserve">Darmstadt; </t>
    </r>
    <r>
      <rPr>
        <b/>
        <sz val="10"/>
        <color theme="1"/>
        <rFont val="Calibri"/>
        <family val="2"/>
        <scheme val="minor"/>
      </rPr>
      <t>Wissen-schaftsst.</t>
    </r>
  </si>
  <si>
    <t>Quelle: Amt für Statistik und Stadtforschung, Wiesbaden; Wiesbadener Musik- und Kunstschule e.V.</t>
  </si>
  <si>
    <t>Die Kennziffer bildet die Teilnahme von Jugendlichen bis 18 Jahre an Angeboten und Kursen der Wiesbadener Musik- und Kunstschule e.V. ab.</t>
  </si>
  <si>
    <t>C2.1 - Schülerinnen und Schüler in der Sekundarstufe I nach Geschlecht</t>
  </si>
  <si>
    <t>Anzahl und Anteil der Schülerinnen und Schüler in der Sekundarstufe I nach Geschlecht</t>
  </si>
  <si>
    <t>davon weiblich</t>
  </si>
  <si>
    <t xml:space="preserve">Anzahl und Anteil der Schülerinnen und Schüler in der Jahrgangsstufe 5 nach Schulform und Geschlecht. </t>
  </si>
  <si>
    <t>Anzahl und Anteil der Schülerinnen und Schüler in der Jahrgangsstufe 5 nach Geschlecht</t>
  </si>
  <si>
    <t>C4.1 - Schülerinnen und Schüler in der Jahrgangsstufe 8 nach Geschlecht</t>
  </si>
  <si>
    <t>Anzahl und Anteil der Schülerinnen und Schüler der Jahrgangsstufe 8 nach Schulform und Geschlecht.</t>
  </si>
  <si>
    <t>Anzahl und Anteil der Schülerinnen und Schüler in der Jahrgangsstufe 8 nach Geschlecht</t>
  </si>
  <si>
    <t>C3.1 - Schülerinnen und Schüler in der Jahrgangsstufe 5 nach Geschlecht</t>
  </si>
  <si>
    <t xml:space="preserve">Quelle: Hessisches Statistisches Landesamt, Integrierte Ausbildungsberichterstattung.
Hinweis: Ohne Schulen für Erwachsene, Zahlen zu Schulentlassenen aus Förderschulen sind enthalten. 
Zum Realschulabschluss gehören Übergänge aus Realschulen, integrierten Gesamtschulen, Mittelstufenschulen und Hauptschulen. In den Jahren 2011 bis 2014 ohne Übergänge aus Realschulen und Hauptschulen. Bei den Übergängen in die gymnasiale Oberstufe erfolgt eine räumliche Zuordnung auf Basis des Verwaltungsbezirks, in dem die Schülerinnen und Schüler die gymnasiale Oberstufe besuchen. </t>
  </si>
  <si>
    <t>C12.1 - Abschlüsse und Übergänge in der Sekundarstufe I nach Geschlecht</t>
  </si>
  <si>
    <t>C12.2 - Abschlüsse und Übergänge in der Sekundarstufe I nach Staatsangehörigkeit</t>
  </si>
  <si>
    <t>davon nicht-deutsch</t>
  </si>
  <si>
    <t>C - Bildung im Alter zwischen 10 und 16 Jahren (Sekundarstufe I)</t>
  </si>
  <si>
    <t>10 bis unter 16-Jährige insgesamt</t>
  </si>
  <si>
    <t>Arme Kinder und Jugendliche sind eine Risikogruppe in Bezug auf Bildungsteilhabe; der Indikator versucht diese Gruppe zu fassen.</t>
  </si>
  <si>
    <t xml:space="preserve">   davon mit Grundsicherungsbezug</t>
  </si>
  <si>
    <t>Netzwerkpartner/-innen im Netzwerk Wiesbaden weltweit</t>
  </si>
  <si>
    <t>2021/22</t>
  </si>
  <si>
    <t>Anzahl und Anteil der Schülerinnen und Schüler in den Jahrgangsstufen 5 bis 10 nach Schulform und Geschlecht.</t>
  </si>
  <si>
    <t>Anzahl und Anteil der Schülerinnen und Schüler in den Jahrgangsstufen 5 bis 10 nach Schulform.</t>
  </si>
  <si>
    <t xml:space="preserve">Anzahl und Anteil der Schülerinnen und Schüler der Jahrgangsstufe 5 nach Schulform. </t>
  </si>
  <si>
    <t xml:space="preserve">Quelle: Statistischen Ämter des Bundes und der Länder, Deutschland, 2022. </t>
  </si>
  <si>
    <t xml:space="preserve">   … davon mit Lernförderung</t>
  </si>
  <si>
    <t>10- bis 14-Jährige insgesamt</t>
  </si>
  <si>
    <t>15- bis 17-Jährige insgesamt</t>
  </si>
  <si>
    <t>Quelle: Amt für Statistik und Stadtforschung, Amt für Soziale Arbeit, Abt. Grundsatz und Planung.
Hinweis: Bei der Anzahl der anspruchsberechtigten Kinder handelt es sich um eine interne Schätzung.</t>
  </si>
  <si>
    <t>Übergangsquoten nach Schulform (Sek I auf Sek II)</t>
  </si>
  <si>
    <t>Inklusiv beschulte Kinder in Sek I nach Förderschwerpunkten in Wiesbaden</t>
  </si>
  <si>
    <t>Schülerinnen und Schüler in Sek I (ohne Förderschule)</t>
  </si>
  <si>
    <t>Schülerinnen und Schüler mit sonderpäd. Förderbedarf insgesamt</t>
  </si>
  <si>
    <t>Schülerinnen und Schüler in Sek I (ohne Förderschule und -stufe)</t>
  </si>
  <si>
    <t>davon an Förderschulen</t>
  </si>
  <si>
    <t>davon in Förderstufen</t>
  </si>
  <si>
    <t>davon inklusiv beschult</t>
  </si>
  <si>
    <t>- Lernen</t>
  </si>
  <si>
    <t>- Emotionale und soziale Entwicklung</t>
  </si>
  <si>
    <t>- Geistige Entwicklung</t>
  </si>
  <si>
    <t>- Körperliche und motorische Entwicklung</t>
  </si>
  <si>
    <t>- Sprachheilförderung</t>
  </si>
  <si>
    <t>- Hören</t>
  </si>
  <si>
    <t>- sonstige Förderschwerpunkte</t>
  </si>
  <si>
    <t>C9 - Schülerinnen und Schüler in Sek I mit sonderpädagogischen Förderbedarfen</t>
  </si>
  <si>
    <t>Gibt an, wie viele Schülerinnen und Schüler die Jahrgangsstufen 5 bis 10 an Schulen mit Schulsozialarbeit besuchen. An folgenden Schulen der Sekundarstufe I wird Schulsozialarbeit angeboten: IGS Rheingauviertel, Mittelstufenschule Dichterviertel, Erich Kästner-Schule, Wilhelm-Leuschner-Schule, Alexej von Jawlensky Schule, Sophie-und-Hans-Scholl-Schule, Hermann-Ehlers-Schule, Wilhelm-Heinrich-von-Riehl-Schule, IGS Kastellstraße, Comeniusschule, Albert-Schweitzer-Schule, seit dem Schuljahr 2020/21 auch die Gerhart-Hauptmann-Schule und die Albrecht-Dürer-Schule. Außerdem wird Schulsozialarbeit auch in fünf beruflichen Schulen angeboten.</t>
  </si>
  <si>
    <t>Anzahl und Anteil der Schülerinnen und Schüler an Schulen mit Schulsozialarbeit</t>
  </si>
  <si>
    <t xml:space="preserve">C10 - Wiederholungen in Sekundarstufe I </t>
  </si>
  <si>
    <t>Anzahl der Wiederholungen nach Schulform</t>
  </si>
  <si>
    <t>darunter mit Förderschulabschluss</t>
  </si>
  <si>
    <t>Die Kennziffer bildet die Abschlüsse innerhalb und den weiteren Bildungsweg nach der Sekundarstufe I ab.</t>
  </si>
  <si>
    <t xml:space="preserve">Anzahl und Anteil der Schulentlassenen (ohne Sekundarstufe II) und Übergänge aus der Sekundarstufe I allgemeinbildender Schulen im Sommer des jeweiligen Jahres nach Abschlussart. Schulabgängerinnen und -abgänger ohne Hauptschulabschluss haben die Schulart ohne Hauptschulabschluss verlassen und wechselten nicht auf eine andere allgemeinbildende Schulart. Unter diese Definition fallen auch Schülerinnen und Schüler mit schulartspezifischen Förderschulabschluss.  </t>
  </si>
  <si>
    <t xml:space="preserve">Anzahl und Anteil der Schulentlassenen (ohne Sekundarstufe II) und Übergänge aus der Sekundarstufe I allgemeinbildender Schulen im Sommer des jeweiligen Jahres nach Abschlussart und Geschlecht. Schulabgängerinnen und -abgänger ohne Hauptschulabschluss haben die Schulart ohne Hauptschulabschluss verlassen und wechselten nicht auf eine andere allgemeinbildende Schulart. Unter diese Definition fallen auch Schülerinnen und Schüler mit schulartspezifischen Förderschulabschluss.  </t>
  </si>
  <si>
    <t xml:space="preserve">Anzahl und Anteil der Schulentlassenen (ohne Sekundarstufe II) und Übergänge aus der Sekundarstufe I allgemeinbildender Schulen im Sommer des jeweiligen Jahres nach Abschlussart und Staatsangehörigkeit. Schulabgängerinnen und -abgänger ohne Hauptschulabschluss haben die Schulart ohne Hauptschulabschluss verlassen und wechselten nicht auf eine andere allgemeinbildende Schulart. Unter diese Definition fallen auch Schülerinnen und Schüler mit schulartspezifischen Förderschulabschluss.  </t>
  </si>
  <si>
    <t>Anzahl und Anteil der Schulentlassenen und Übergänge in der Sekundarstufe I nach Abschlussart</t>
  </si>
  <si>
    <t>Anzahl und Anteil der Schulentlassenen und Übergänge in der Sekundarstufe I nach Abschlussart und Geschlecht</t>
  </si>
  <si>
    <t>Anzahl und Anteil der Schulentlassenen und Übergänge in der Sekundarstufe I nach Abschlussart und Staatsangehörigkeit</t>
  </si>
  <si>
    <t>Anzahl und Anteil von Kindern und Jugendlichen im Alter von 10 bis unter 16 Jahren mit Bezug von Grundsicherungsleistungen SGB II und SGB XII.</t>
  </si>
  <si>
    <t xml:space="preserve">   davon Neuanträge</t>
  </si>
  <si>
    <t xml:space="preserve">   davon Verlängerungsanträge</t>
  </si>
  <si>
    <t>Abgeschlossene Anträge insg.</t>
  </si>
  <si>
    <t>nach Altersgruppen</t>
  </si>
  <si>
    <t>Gültige Karten insg.</t>
  </si>
  <si>
    <t xml:space="preserve">   15 - 17 Jahre</t>
  </si>
  <si>
    <t xml:space="preserve">   18 - 26 Jahre</t>
  </si>
  <si>
    <t xml:space="preserve">   27 - 44 Jahre</t>
  </si>
  <si>
    <t xml:space="preserve">   45 + Jahre</t>
  </si>
  <si>
    <t>Quelle: Stadtjugendring Wiesbaden e.V.; www.juleica-antrag.de/statistic
Anmerkung: Ein Antrag wird als abgeschlossen gewertet, sobald die Druckerei im Antragssystem zurückmeldet, dass Druck und Versand der betreffenden Karten erfolgt sind. Entsprechend kann die hier dargestellte Statistik von anderen abweichen.
2020 und z.T. auch 2021 wurden Karten aufgrund der Pandemiesituation automatisch verlängert. Das beeinflusst die Statistik bei den gültigen Karten für diesen Zeitraum massiv, ein Vergleich ist nur eingeschränkt möglich.</t>
  </si>
  <si>
    <t xml:space="preserve">Anzahl und Anteil der abgeschlossenen Anträge einer Jugendleiterinnen und -leiter-Card (kurz "Juleica") nach Neuanträgen und Verlängerungsanträgen sowie nach Altersgruppen. Außerdem Anzahl und Anteil der in dem Jahr gültigen Karten nach Altersgruppen (Gültigkeit: drei Jahre ab Ausstellungsdatum; 2020 und z.T. auch 2021 wurden Karten aufgrund der Pandemiesituation automatisch verlängert. Das beeinflusst die Statistik bei den gültigen Karten für diesen Zeitraum massiv, ein Vergleich ist nur eingeschränkt möglich). </t>
  </si>
  <si>
    <t xml:space="preserve">Die Juleica-Ausbildung ist die Basis für ehrenamtliches Engagement in der Jugendarbeit. Damit stellt die Ausbildung eine besondere Form der Qualifizierung dar.  Die Ausbildung wird von Jugendverbänden bzw. Trägern organisiert, in denen die Jugendleiterinnen und -leiter anschließend aktiv werden. Die Organisation passt die Ausbildung auf die eigenen Schwerpunkte an. </t>
  </si>
  <si>
    <t>C1 - Laufbahnempfehlung für den Übergang in Sekundarstufe I</t>
  </si>
  <si>
    <t>Anzahl und Anteil der Laufbahnempfehlungen der Grundschule in Klasse 4 nach Schulformen (Gymnasium, Realschule, Hauptschule).</t>
  </si>
  <si>
    <t>Zeigt an, mit welchen Potentialen bzw. Ausgangsvoraussetzungen die Schülerinnen und Schüler in die Sekundarstufe I wechseln. Die Laufbahnempfehlung soll Eltern bei ihrer Wahl einer weiterführenden Schule unterstützen.</t>
  </si>
  <si>
    <t>2022/23</t>
  </si>
  <si>
    <t>Schüler-innen</t>
  </si>
  <si>
    <t>Anzahl</t>
  </si>
  <si>
    <t>Schülerinnen insg.</t>
  </si>
  <si>
    <t>Im Ausland geborene Schülerinnen und Schüler insg.</t>
  </si>
  <si>
    <t>Hohe Herausforderungen in sprachlicher und kultureller Hinsicht für die Schülerinnen und Schüler, Lehrkräfte und Schulen.</t>
  </si>
  <si>
    <t>Anzahl und Anteil der Absteigerinnen und Absteiger in Sekundarstufe I</t>
  </si>
  <si>
    <t>Anzahl Jugendbegegnungen / -reisen</t>
  </si>
  <si>
    <t>Anzahl und Anteil der Angebote der Kinder- und Jugendarbeit  nach Angebotsart. Zu den offenen Angeboten gehören: Jugendzentren, -clubs-, -treffs, -farm, -kulturzentren sowie sonstige einrichtungsbezogene Angebote, außerdem Einrichtungen und Initiativen der mobilen Jugendarbeit sowie sonstige aufsuchende Angebote. Zu den Veranstaltungen und Projekten gehören Freizeit, Aus-, Fort-, Weiterbildung, Feste, Feiern und Konzerte sowie Sportveranstaltungen. Die Angebote können von öffentlichen oder von freien Trägern der Kinder- und Jugendhilfe durchgeführt werden.</t>
  </si>
  <si>
    <t xml:space="preserve">Angebote der Kinder- und Jugendarbeit können sich positiv auf die psychische, physische und mentale Entwicklung der Teilnehmenden auswirken und fördern so auch die Bildung bzw. Bildungsteilhabe. </t>
  </si>
  <si>
    <t>Anzahl und Anteil der Angebote der Kinder- und Jugendarbeit nach Angebotsart</t>
  </si>
  <si>
    <t>Anteil  in Prozent</t>
  </si>
  <si>
    <t xml:space="preserve">   davon Veranstaltungen und Projekte</t>
  </si>
  <si>
    <r>
      <t xml:space="preserve">Darmstadt, 
</t>
    </r>
    <r>
      <rPr>
        <b/>
        <sz val="10"/>
        <color theme="1"/>
        <rFont val="Calibri"/>
        <family val="2"/>
        <scheme val="minor"/>
      </rPr>
      <t>Wissenschaftsst.</t>
    </r>
  </si>
  <si>
    <t>C16 - Angebote der Kinder- und Jugendarbeit nach Angebotsart</t>
  </si>
  <si>
    <t>Anzahl und Anteil der Teilnehmenden bzw. der Stammbesucher*innen von Angeboten der Kinder- und Jugendarbeit nach Angebotsart. Zu den offenen Angeboten gehören: Jugendzentren, -clubs-, -treffs, -farm, -kulturzentren sowie sonstige einrichtungsbezogene Angebote, außerdem Einrichtungen und Initiativen der mobilen Jugendarbeit sowie sonstige aufsuchende Angebote. Zu den Veranstaltungen und Projekten gehören Freizeit, Aus-, Fort-, Weiterbildung, Feste, Feiern und Konzerte sowie Sportveranstaltungen. Die Angebote können von öffentlichen oder von freien Trägern der Kinder- und Jugendhilfe durchgeführt werden.</t>
  </si>
  <si>
    <t>Anzahl und Anteil der Teilnehmenden sowie der ehrenamtlich Tätigen</t>
  </si>
  <si>
    <t>Teilnehmende bzw. Stammbesucher*innen insgesamt</t>
  </si>
  <si>
    <t>Ehrenamtlich Tätige</t>
  </si>
  <si>
    <t>C17 - Anzahl der Teilnehmenden an Angeboten der Kinder- und Jugendarbeit sowie ehrenamtlich Tätige</t>
  </si>
  <si>
    <t>C21 - Abgeschlossene Jugendleiterinnen und -leiter-Ausbildungen</t>
  </si>
  <si>
    <t>C20 - An Internationalen Begegnungen teilnehmende Kinder und Jugendliche</t>
  </si>
  <si>
    <t>C19 - Schülerinnen und Schüler an der Wiesbadener Musik- und Kunstschule</t>
  </si>
  <si>
    <t>C18 - Aktive Nutzerinnen und Nutzer der Stadtbibliotheken</t>
  </si>
  <si>
    <t>C21 - Abgeschlossene Juleica-Ausbildungen</t>
  </si>
  <si>
    <r>
      <rPr>
        <b/>
        <sz val="11"/>
        <color theme="1"/>
        <rFont val="Calibri"/>
        <family val="2"/>
        <scheme val="minor"/>
      </rPr>
      <t>Impressum</t>
    </r>
    <r>
      <rPr>
        <sz val="11"/>
        <color theme="1"/>
        <rFont val="Calibri"/>
        <family val="2"/>
        <scheme val="minor"/>
      </rPr>
      <t xml:space="preserve">
Landeshauptstadt Wiesbaden
- Der Magistrat -
Amt für Soziale Arbeit
Abteilung Grundsatz und Planung
Bildungsbüro Wiesbaden
Konradinerallee 11 // 65189 Wiesbaden // Tel: 0611 31-3753 // Fax: 0611 31-3951
E-Mail: bildungsbuero@wiesbaden.de // Internet: http://www.wiesbaden.de
</t>
    </r>
    <r>
      <rPr>
        <b/>
        <sz val="11"/>
        <color theme="1"/>
        <rFont val="Calibri"/>
        <family val="2"/>
        <scheme val="minor"/>
      </rPr>
      <t xml:space="preserve">
Copyright</t>
    </r>
    <r>
      <rPr>
        <sz val="11"/>
        <color theme="1"/>
        <rFont val="Calibri"/>
        <family val="2"/>
        <scheme val="minor"/>
      </rPr>
      <t xml:space="preserve">
© Bildungsbüro Wiesbaden, 2024
Vervielfältigung und Verbreitung, auch auszugsweise, mit Quellenangabe gestattet.
</t>
    </r>
    <r>
      <rPr>
        <b/>
        <sz val="11"/>
        <color theme="1"/>
        <rFont val="Calibri"/>
        <family val="2"/>
        <scheme val="minor"/>
      </rPr>
      <t>Stand</t>
    </r>
    <r>
      <rPr>
        <sz val="11"/>
        <color theme="1"/>
        <rFont val="Calibri"/>
        <family val="2"/>
        <scheme val="minor"/>
      </rPr>
      <t xml:space="preserve">
Juli 2024
</t>
    </r>
  </si>
  <si>
    <t>2023/24</t>
  </si>
  <si>
    <t>C7 - Neu zugewanderte Kinder und Jugendliche</t>
  </si>
  <si>
    <t>Schülerinnen und Schüler an Realschulen und Gymnasien</t>
  </si>
  <si>
    <t xml:space="preserve">Quelle: Amt für Statistik und Stadtforschung.
Hinweis: Da nicht von jeder Schulform aus ein Abstieg möglich ist, unterscheidet sich die Zahl der Schüler/-innen von der in den übrigen Tabellen. Die Gesamtzahl der Schüler*innen setzt sich hier zusammen aus den Schüler*innen des Gymnasiums und der Realschule.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</si>
</sst>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44" formatCode="_-* #,##0.00\ &quot;€&quot;_-;\-* #,##0.00\ &quot;€&quot;_-;_-* &quot;-&quot;??\ &quot;€&quot;_-;_-@_-"/>
    <numFmt numFmtId="164" formatCode="_-* #,##0\ _€_-;\-* #,##0\ _€_-;_-* &quot;-&quot;\ _€_-;_-@_-"/>
    <numFmt numFmtId="165" formatCode="0.0%"/>
    <numFmt numFmtId="166" formatCode="#\ ###\ ##0\ ;;\—\ "/>
    <numFmt numFmtId="167" formatCode="0.0\ \ ;;\—\ \ "/>
    <numFmt numFmtId="168" formatCode="#\ ###\ ##0;;\—"/>
    <numFmt numFmtId="169" formatCode="#\ ###\ ##0\ \ ;;\—\ \ "/>
    <numFmt numFmtId="170" formatCode="#\ ###\ ##0\ \ \ ;;\—\ \ \ "/>
    <numFmt numFmtId="171" formatCode="#\ ###\ ##0\ \ \ \ ;;\—\ \ \ \ "/>
    <numFmt numFmtId="172" formatCode="#\ ###\ ##0\ \ \ \ \ ;;\—\ \ \ \ \ "/>
    <numFmt numFmtId="173" formatCode="#\ ###\ ##0\ \ \ \ \ \ ;;\—\ \ \ \ \ \ "/>
    <numFmt numFmtId="174" formatCode="#\ ###\ ##0\ \ \ \ \ \ \ ;;\—\ \ \ \ \ \ \ "/>
    <numFmt numFmtId="175" formatCode="#\ ###\ ##0\ \ \ \ \ \ \ \ ;;\—\ \ \ \ \ \ \ \ "/>
    <numFmt numFmtId="176" formatCode="#\ ###\ ##0\ \ \ \ \ \ \ \ \ ;;\—\ \ \ \ \ \ \ \ \ "/>
    <numFmt numFmtId="177" formatCode="\.;\.;\.;\."/>
    <numFmt numFmtId="178" formatCode="#\ ##0;;\–"/>
    <numFmt numFmtId="179" formatCode="#.0\ ##0;;\–"/>
    <numFmt numFmtId="180" formatCode="#.\ ##0;;\–"/>
    <numFmt numFmtId="181" formatCode="0.0"/>
    <numFmt numFmtId="182" formatCode="#\ ##0\ ;\-#\ ##0\ ;0\ ;[Red]@"/>
    <numFmt numFmtId="183" formatCode="@\ *."/>
    <numFmt numFmtId="184" formatCode="0.0_)"/>
    <numFmt numFmtId="185" formatCode="\ @\ *."/>
    <numFmt numFmtId="186" formatCode="\+#\ ###\ ##0;\-\ #\ ###\ ##0;\-"/>
    <numFmt numFmtId="187" formatCode="* &quot;[&quot;#0&quot;]&quot;"/>
    <numFmt numFmtId="188" formatCode="*+\ #\ ###\ ###\ ##0.0;\-\ #\ ###\ ###\ ##0.0;* &quot;&quot;\-&quot;&quot;"/>
    <numFmt numFmtId="189" formatCode="\+\ #\ ###\ ###\ ##0.0;\-\ #\ ###\ ###\ ##0.0;* &quot;&quot;\-&quot;&quot;"/>
    <numFmt numFmtId="190" formatCode="* &quot;[&quot;#0\ \ &quot;]&quot;"/>
    <numFmt numFmtId="191" formatCode="##\ ###\ ##0"/>
    <numFmt numFmtId="192" formatCode="#\ ###\ ###"/>
    <numFmt numFmtId="193" formatCode="#\ ###\ ##0.0;\-\ #\ ###\ ##0.0;\-"/>
    <numFmt numFmtId="194" formatCode="#,##0.0"/>
    <numFmt numFmtId="195" formatCode="##.\ ##0;;\–"/>
  </numFmts>
  <fonts count="53">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0"/>
      <name val="Arial"/>
      <family val="2"/>
    </font>
    <font>
      <sz val="11"/>
      <name val="Calibri"/>
      <family val="2"/>
      <scheme val="minor"/>
    </font>
    <font>
      <sz val="10"/>
      <color indexed="8"/>
      <name val="Calibri"/>
      <family val="2"/>
      <scheme val="minor"/>
    </font>
    <font>
      <sz val="10"/>
      <name val="MS Sans Serif"/>
    </font>
    <font>
      <sz val="8"/>
      <color theme="1"/>
      <name val="Arial"/>
      <family val="2"/>
    </font>
    <font>
      <sz val="8"/>
      <name val="Arial"/>
      <family val="2"/>
    </font>
    <font>
      <sz val="10"/>
      <name val="MS Sans Serif"/>
      <family val="2"/>
    </font>
    <font>
      <b/>
      <sz val="8"/>
      <name val="Arial"/>
      <family val="2"/>
    </font>
    <font>
      <sz val="8"/>
      <name val="Frutiger 55"/>
      <family val="2"/>
    </font>
    <font>
      <u/>
      <sz val="11"/>
      <color theme="10"/>
      <name val="Calibri"/>
      <family val="2"/>
      <scheme val="minor"/>
    </font>
    <font>
      <b/>
      <sz val="11"/>
      <name val="Calibri"/>
      <family val="2"/>
      <scheme val="minor"/>
    </font>
    <font>
      <sz val="10"/>
      <color theme="1"/>
      <name val="Arial"/>
      <family val="2"/>
    </font>
    <font>
      <b/>
      <sz val="10"/>
      <color theme="1"/>
      <name val="Calibri"/>
      <family val="2"/>
      <scheme val="minor"/>
    </font>
    <font>
      <b/>
      <sz val="9"/>
      <color theme="1"/>
      <name val="Calibri"/>
      <family val="2"/>
      <scheme val="minor"/>
    </font>
    <font>
      <b/>
      <sz val="20"/>
      <color theme="1"/>
      <name val="Calibri"/>
      <family val="2"/>
      <scheme val="minor"/>
    </font>
    <font>
      <sz val="11"/>
      <color theme="1"/>
      <name val="Microsoft Sans Serif"/>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0"/>
      <color indexed="8"/>
      <name val="Arial"/>
      <family val="2"/>
    </font>
    <font>
      <sz val="11"/>
      <color indexed="17"/>
      <name val="Calibri"/>
      <family val="2"/>
    </font>
    <font>
      <u/>
      <sz val="10"/>
      <color indexed="12"/>
      <name val="MS Sans Serif"/>
      <family val="2"/>
    </font>
    <font>
      <u/>
      <sz val="10"/>
      <color indexed="12"/>
      <name val="Arial"/>
      <family val="2"/>
    </font>
    <font>
      <u/>
      <sz val="10"/>
      <color indexed="30"/>
      <name val="Arial"/>
      <family val="2"/>
    </font>
    <font>
      <u/>
      <sz val="11"/>
      <color theme="10"/>
      <name val="Arial"/>
      <family val="2"/>
    </font>
    <font>
      <u/>
      <sz val="10"/>
      <color theme="10"/>
      <name val="Arial"/>
      <family val="2"/>
    </font>
    <font>
      <u/>
      <sz val="8"/>
      <color indexed="12"/>
      <name val="Tahoma"/>
      <family val="2"/>
    </font>
    <font>
      <sz val="11"/>
      <color indexed="19"/>
      <name val="Calibri"/>
      <family val="2"/>
    </font>
    <font>
      <sz val="6"/>
      <name val="Arial"/>
      <family val="2"/>
    </font>
    <font>
      <b/>
      <sz val="10"/>
      <name val="Arial"/>
      <family val="2"/>
    </font>
    <font>
      <sz val="10"/>
      <color theme="1"/>
      <name val="Microsoft Sans Serif"/>
      <family val="2"/>
    </font>
    <font>
      <sz val="11"/>
      <color indexed="20"/>
      <name val="Calibri"/>
      <family val="2"/>
    </font>
    <font>
      <sz val="11"/>
      <color theme="1"/>
      <name val="Arial"/>
      <family val="2"/>
    </font>
    <font>
      <sz val="7.5"/>
      <name val="Arial"/>
      <family val="2"/>
    </font>
    <font>
      <b/>
      <sz val="15"/>
      <color indexed="16"/>
      <name val="Calibri"/>
      <family val="2"/>
    </font>
    <font>
      <b/>
      <sz val="13"/>
      <color indexed="16"/>
      <name val="Calibri"/>
      <family val="2"/>
    </font>
    <font>
      <b/>
      <sz val="11"/>
      <color indexed="16"/>
      <name val="Calibri"/>
      <family val="2"/>
    </font>
    <font>
      <b/>
      <sz val="18"/>
      <color indexed="16"/>
      <name val="Cambria"/>
      <family val="2"/>
    </font>
    <font>
      <sz val="11"/>
      <color indexed="52"/>
      <name val="Calibri"/>
      <family val="2"/>
    </font>
    <font>
      <sz val="11"/>
      <color indexed="10"/>
      <name val="Calibri"/>
      <family val="2"/>
    </font>
    <font>
      <b/>
      <sz val="11"/>
      <color indexed="9"/>
      <name val="Calibri"/>
      <family val="2"/>
    </font>
    <font>
      <sz val="11"/>
      <color rgb="FF000000"/>
      <name val="Calibri"/>
      <family val="2"/>
      <scheme val="minor"/>
    </font>
    <font>
      <sz val="8"/>
      <name val="Frutiger 55"/>
    </font>
    <font>
      <sz val="10"/>
      <name val="Arial"/>
    </font>
  </fonts>
  <fills count="29">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6"/>
      </patternFill>
    </fill>
    <fill>
      <patternFill patternType="solid">
        <fgColor indexed="60"/>
      </patternFill>
    </fill>
    <fill>
      <patternFill patternType="solid">
        <fgColor indexed="57"/>
      </patternFill>
    </fill>
    <fill>
      <patternFill patternType="solid">
        <fgColor indexed="54"/>
      </patternFill>
    </fill>
    <fill>
      <patternFill patternType="solid">
        <fgColor indexed="41"/>
      </patternFill>
    </fill>
    <fill>
      <patternFill patternType="solid">
        <fgColor indexed="22"/>
        <bgColor indexed="64"/>
      </patternFill>
    </fill>
    <fill>
      <patternFill patternType="solid">
        <fgColor indexed="43"/>
      </patternFill>
    </fill>
    <fill>
      <patternFill patternType="solid">
        <fgColor indexed="9"/>
        <bgColor indexed="64"/>
      </patternFill>
    </fill>
    <fill>
      <patternFill patternType="solid">
        <fgColor indexed="26"/>
      </patternFill>
    </fill>
    <fill>
      <patternFill patternType="solid">
        <fgColor indexed="55"/>
      </patternFill>
    </fill>
  </fills>
  <borders count="33">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16"/>
      </top>
      <bottom style="double">
        <color indexed="16"/>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right/>
      <top/>
      <bottom style="thick">
        <color indexed="16"/>
      </bottom>
      <diagonal/>
    </border>
    <border>
      <left/>
      <right/>
      <top/>
      <bottom style="thick">
        <color indexed="35"/>
      </bottom>
      <diagonal/>
    </border>
    <border>
      <left/>
      <right/>
      <top/>
      <bottom style="medium">
        <color indexed="3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32">
    <xf numFmtId="0" fontId="0" fillId="0" borderId="0"/>
    <xf numFmtId="9" fontId="1" fillId="0" borderId="0" applyFont="0" applyFill="0" applyBorder="0" applyAlignment="0" applyProtection="0"/>
    <xf numFmtId="0" fontId="5" fillId="0" borderId="0"/>
    <xf numFmtId="0" fontId="7" fillId="0" borderId="0"/>
    <xf numFmtId="0" fontId="8" fillId="0" borderId="0"/>
    <xf numFmtId="0" fontId="13" fillId="0" borderId="0" applyBorder="0"/>
    <xf numFmtId="0" fontId="11" fillId="0" borderId="0"/>
    <xf numFmtId="0" fontId="11" fillId="0" borderId="0"/>
    <xf numFmtId="0" fontId="9" fillId="0" borderId="0"/>
    <xf numFmtId="0" fontId="11" fillId="0" borderId="0"/>
    <xf numFmtId="168" fontId="10" fillId="0" borderId="0" applyFill="0" applyBorder="0" applyProtection="0"/>
    <xf numFmtId="169" fontId="10" fillId="0" borderId="0" applyFill="0" applyBorder="0" applyProtection="0"/>
    <xf numFmtId="166" fontId="10" fillId="0" borderId="0" applyFill="0" applyBorder="0" applyProtection="0"/>
    <xf numFmtId="167" fontId="10" fillId="0" borderId="0" applyFill="0" applyBorder="0" applyProtection="0"/>
    <xf numFmtId="170" fontId="10" fillId="0" borderId="0" applyFill="0" applyBorder="0" applyProtection="0"/>
    <xf numFmtId="171" fontId="10" fillId="0" borderId="0" applyFill="0" applyBorder="0" applyProtection="0"/>
    <xf numFmtId="172" fontId="10" fillId="0" borderId="0" applyFill="0" applyBorder="0" applyProtection="0"/>
    <xf numFmtId="173" fontId="10" fillId="0" borderId="0" applyFill="0" applyBorder="0" applyProtection="0"/>
    <xf numFmtId="174" fontId="10" fillId="0" borderId="0" applyFill="0" applyBorder="0" applyProtection="0"/>
    <xf numFmtId="175" fontId="10" fillId="0" borderId="0" applyFill="0" applyBorder="0" applyProtection="0"/>
    <xf numFmtId="176" fontId="10" fillId="0" borderId="0" applyFill="0" applyBorder="0" applyProtection="0"/>
    <xf numFmtId="177" fontId="12" fillId="0" borderId="0" applyFill="0" applyBorder="0" applyProtection="0">
      <alignment horizontal="right"/>
    </xf>
    <xf numFmtId="0" fontId="9" fillId="0" borderId="0"/>
    <xf numFmtId="0" fontId="5" fillId="0" borderId="0"/>
    <xf numFmtId="0" fontId="10" fillId="0" borderId="0" applyFill="0" applyBorder="0" applyProtection="0">
      <alignment horizontal="left"/>
    </xf>
    <xf numFmtId="0" fontId="11" fillId="0" borderId="0"/>
    <xf numFmtId="0" fontId="9" fillId="0" borderId="0"/>
    <xf numFmtId="0" fontId="9" fillId="0" borderId="0"/>
    <xf numFmtId="0" fontId="9" fillId="0" borderId="0"/>
    <xf numFmtId="0" fontId="5" fillId="0" borderId="0"/>
    <xf numFmtId="0" fontId="5" fillId="0" borderId="0"/>
    <xf numFmtId="0" fontId="9" fillId="0" borderId="0"/>
    <xf numFmtId="0" fontId="5" fillId="0" borderId="0"/>
    <xf numFmtId="0" fontId="5" fillId="0" borderId="0"/>
    <xf numFmtId="0" fontId="14" fillId="0" borderId="0" applyNumberFormat="0" applyFill="0" applyBorder="0" applyAlignment="0" applyProtection="0"/>
    <xf numFmtId="0" fontId="16" fillId="0" borderId="0"/>
    <xf numFmtId="0" fontId="9" fillId="0" borderId="0"/>
    <xf numFmtId="0" fontId="9" fillId="0" borderId="0"/>
    <xf numFmtId="9" fontId="1" fillId="0" borderId="0" applyFont="0" applyFill="0" applyBorder="0" applyAlignment="0" applyProtection="0"/>
    <xf numFmtId="0" fontId="16" fillId="0" borderId="0"/>
    <xf numFmtId="0" fontId="5" fillId="0" borderId="0"/>
    <xf numFmtId="0" fontId="1" fillId="0" borderId="0"/>
    <xf numFmtId="0" fontId="5" fillId="0" borderId="0"/>
    <xf numFmtId="182" fontId="10" fillId="0" borderId="0" applyFill="0" applyBorder="0" applyProtection="0">
      <alignment horizontal="right" wrapText="1"/>
    </xf>
    <xf numFmtId="183" fontId="10" fillId="0" borderId="0"/>
    <xf numFmtId="183" fontId="10" fillId="0" borderId="0"/>
    <xf numFmtId="183" fontId="10" fillId="0" borderId="0"/>
    <xf numFmtId="49" fontId="10" fillId="0" borderId="0"/>
    <xf numFmtId="49" fontId="10" fillId="0" borderId="0"/>
    <xf numFmtId="49" fontId="10" fillId="0" borderId="0"/>
    <xf numFmtId="184" fontId="5" fillId="0" borderId="0">
      <alignment horizontal="center"/>
    </xf>
    <xf numFmtId="184" fontId="5" fillId="0" borderId="0">
      <alignment horizontal="center"/>
    </xf>
    <xf numFmtId="184" fontId="5" fillId="0" borderId="0">
      <alignment horizontal="center"/>
    </xf>
    <xf numFmtId="184" fontId="5" fillId="0" borderId="0">
      <alignment horizontal="center"/>
    </xf>
    <xf numFmtId="184" fontId="5" fillId="0" borderId="0">
      <alignment horizontal="center"/>
    </xf>
    <xf numFmtId="185" fontId="10" fillId="0" borderId="0"/>
    <xf numFmtId="185" fontId="10" fillId="0" borderId="0"/>
    <xf numFmtId="185" fontId="10" fillId="0" borderId="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186" fontId="5" fillId="0" borderId="0"/>
    <xf numFmtId="186" fontId="5" fillId="0" borderId="0"/>
    <xf numFmtId="186" fontId="5" fillId="0" borderId="0"/>
    <xf numFmtId="186" fontId="5" fillId="0" borderId="0"/>
    <xf numFmtId="186" fontId="5" fillId="0" borderId="0"/>
    <xf numFmtId="187" fontId="5" fillId="0" borderId="0"/>
    <xf numFmtId="187" fontId="5" fillId="0" borderId="0"/>
    <xf numFmtId="187" fontId="5" fillId="0" borderId="0"/>
    <xf numFmtId="187" fontId="5" fillId="0" borderId="0"/>
    <xf numFmtId="187" fontId="5"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188" fontId="5" fillId="0" borderId="0"/>
    <xf numFmtId="188" fontId="5" fillId="0" borderId="0"/>
    <xf numFmtId="188" fontId="5" fillId="0" borderId="0"/>
    <xf numFmtId="188" fontId="5" fillId="0" borderId="0"/>
    <xf numFmtId="188" fontId="5" fillId="0" borderId="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189" fontId="5" fillId="0" borderId="0">
      <alignment horizontal="center"/>
    </xf>
    <xf numFmtId="189" fontId="5" fillId="0" borderId="0">
      <alignment horizontal="center"/>
    </xf>
    <xf numFmtId="189" fontId="5" fillId="0" borderId="0">
      <alignment horizontal="center"/>
    </xf>
    <xf numFmtId="189" fontId="5" fillId="0" borderId="0">
      <alignment horizontal="center"/>
    </xf>
    <xf numFmtId="189" fontId="5" fillId="0" borderId="0">
      <alignment horizontal="center"/>
    </xf>
    <xf numFmtId="190" fontId="5" fillId="0" borderId="0">
      <alignment horizontal="center"/>
    </xf>
    <xf numFmtId="190" fontId="5" fillId="0" borderId="0">
      <alignment horizontal="center"/>
    </xf>
    <xf numFmtId="190" fontId="5" fillId="0" borderId="0">
      <alignment horizontal="center"/>
    </xf>
    <xf numFmtId="190" fontId="5" fillId="0" borderId="0">
      <alignment horizontal="center"/>
    </xf>
    <xf numFmtId="190" fontId="5" fillId="0" borderId="0">
      <alignment horizontal="center"/>
    </xf>
    <xf numFmtId="191" fontId="5" fillId="0" borderId="0">
      <alignment horizontal="center"/>
    </xf>
    <xf numFmtId="191" fontId="5" fillId="0" borderId="0">
      <alignment horizontal="center"/>
    </xf>
    <xf numFmtId="191" fontId="5" fillId="0" borderId="0">
      <alignment horizontal="center"/>
    </xf>
    <xf numFmtId="191" fontId="5" fillId="0" borderId="0">
      <alignment horizontal="center"/>
    </xf>
    <xf numFmtId="191" fontId="5" fillId="0" borderId="0">
      <alignment horizontal="center"/>
    </xf>
    <xf numFmtId="192" fontId="5" fillId="0" borderId="0">
      <alignment horizontal="center"/>
    </xf>
    <xf numFmtId="192" fontId="5" fillId="0" borderId="0">
      <alignment horizontal="center"/>
    </xf>
    <xf numFmtId="192" fontId="5" fillId="0" borderId="0">
      <alignment horizontal="center"/>
    </xf>
    <xf numFmtId="192" fontId="5" fillId="0" borderId="0">
      <alignment horizontal="center"/>
    </xf>
    <xf numFmtId="192" fontId="5" fillId="0" borderId="0">
      <alignment horizontal="center"/>
    </xf>
    <xf numFmtId="193" fontId="5" fillId="0" borderId="0">
      <alignment horizontal="center"/>
    </xf>
    <xf numFmtId="193" fontId="5" fillId="0" borderId="0">
      <alignment horizontal="center"/>
    </xf>
    <xf numFmtId="193" fontId="5" fillId="0" borderId="0">
      <alignment horizontal="center"/>
    </xf>
    <xf numFmtId="193" fontId="5" fillId="0" borderId="0">
      <alignment horizontal="center"/>
    </xf>
    <xf numFmtId="193" fontId="5" fillId="0" borderId="0">
      <alignment horizontal="center"/>
    </xf>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3" fillId="23" borderId="20" applyNumberFormat="0" applyAlignment="0" applyProtection="0"/>
    <xf numFmtId="0" fontId="24" fillId="23" borderId="21"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25" fillId="10" borderId="21" applyNumberFormat="0" applyAlignment="0" applyProtection="0"/>
    <xf numFmtId="0" fontId="26" fillId="0" borderId="22" applyNumberFormat="0" applyFill="0" applyAlignment="0" applyProtection="0"/>
    <xf numFmtId="0" fontId="27" fillId="0" borderId="0" applyNumberForma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28" fillId="24" borderId="0">
      <alignment horizontal="left"/>
    </xf>
    <xf numFmtId="0" fontId="29" fillId="7" borderId="0" applyNumberFormat="0" applyBorder="0" applyAlignment="0" applyProtection="0"/>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168" fontId="10" fillId="0" borderId="0" applyFill="0" applyBorder="0" applyProtection="0"/>
    <xf numFmtId="166" fontId="10" fillId="0" borderId="0" applyFill="0" applyBorder="0" applyProtection="0"/>
    <xf numFmtId="169" fontId="10" fillId="0" borderId="0" applyFill="0" applyBorder="0" applyProtection="0"/>
    <xf numFmtId="170" fontId="10" fillId="0" borderId="0" applyFill="0" applyBorder="0" applyProtection="0"/>
    <xf numFmtId="171" fontId="10" fillId="0" borderId="0" applyFill="0" applyBorder="0" applyProtection="0"/>
    <xf numFmtId="172" fontId="10" fillId="0" borderId="0" applyFill="0" applyBorder="0" applyProtection="0"/>
    <xf numFmtId="173" fontId="10" fillId="0" borderId="0" applyFill="0" applyBorder="0" applyProtection="0"/>
    <xf numFmtId="174" fontId="10" fillId="0" borderId="0" applyFill="0" applyBorder="0" applyProtection="0"/>
    <xf numFmtId="175" fontId="10" fillId="0" borderId="0" applyFill="0" applyBorder="0" applyProtection="0"/>
    <xf numFmtId="176" fontId="10" fillId="0" borderId="0" applyFill="0" applyBorder="0" applyProtection="0"/>
    <xf numFmtId="0" fontId="36" fillId="25" borderId="0" applyNumberFormat="0" applyBorder="0" applyAlignment="0" applyProtection="0"/>
    <xf numFmtId="0" fontId="37" fillId="0" borderId="23" applyFont="0" applyBorder="0" applyAlignment="0"/>
    <xf numFmtId="1" fontId="38" fillId="26" borderId="15">
      <alignment horizontal="right"/>
    </xf>
    <xf numFmtId="0" fontId="5" fillId="27" borderId="24" applyNumberFormat="0" applyFont="0" applyAlignment="0" applyProtection="0"/>
    <xf numFmtId="9" fontId="5"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0" fontId="40" fillId="8" borderId="0" applyNumberFormat="0" applyBorder="0" applyAlignment="0" applyProtection="0"/>
    <xf numFmtId="0" fontId="2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41" fillId="0" borderId="0"/>
    <xf numFmtId="0" fontId="41" fillId="0" borderId="0"/>
    <xf numFmtId="0" fontId="41" fillId="0" borderId="0"/>
    <xf numFmtId="0" fontId="41" fillId="0" borderId="0"/>
    <xf numFmtId="0" fontId="5" fillId="0" borderId="0"/>
    <xf numFmtId="0" fontId="1" fillId="0" borderId="0"/>
    <xf numFmtId="0" fontId="39" fillId="0" borderId="0"/>
    <xf numFmtId="0" fontId="5" fillId="0" borderId="0"/>
    <xf numFmtId="0" fontId="41" fillId="0" borderId="0"/>
    <xf numFmtId="0" fontId="5" fillId="0" borderId="0"/>
    <xf numFmtId="0" fontId="5" fillId="0" borderId="0"/>
    <xf numFmtId="0" fontId="5" fillId="0" borderId="0"/>
    <xf numFmtId="0" fontId="10" fillId="0" borderId="0" applyFill="0" applyBorder="0" applyProtection="0">
      <alignment horizontal="left"/>
    </xf>
    <xf numFmtId="0" fontId="35" fillId="0" borderId="0" applyNumberFormat="0" applyFill="0" applyBorder="0" applyAlignment="0" applyProtection="0">
      <alignment vertical="top"/>
      <protection locked="0"/>
    </xf>
    <xf numFmtId="164" fontId="5" fillId="0" borderId="0" applyFont="0" applyFill="0" applyBorder="0" applyAlignment="0" applyProtection="0"/>
    <xf numFmtId="182" fontId="10" fillId="0" borderId="0" applyFill="0" applyBorder="0" applyProtection="0">
      <alignment horizontal="right" wrapText="1"/>
    </xf>
    <xf numFmtId="194" fontId="42" fillId="0" borderId="0">
      <alignment horizontal="center" vertical="center"/>
    </xf>
    <xf numFmtId="0" fontId="43" fillId="0" borderId="25" applyNumberFormat="0" applyFill="0" applyAlignment="0" applyProtection="0"/>
    <xf numFmtId="0" fontId="44" fillId="0" borderId="26" applyNumberFormat="0" applyFill="0" applyAlignment="0" applyProtection="0"/>
    <xf numFmtId="0" fontId="45" fillId="0" borderId="27"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28" applyNumberFormat="0" applyFill="0" applyAlignment="0" applyProtection="0"/>
    <xf numFmtId="44" fontId="5" fillId="0" borderId="0" applyFont="0" applyFill="0" applyBorder="0" applyAlignment="0" applyProtection="0"/>
    <xf numFmtId="0" fontId="48" fillId="0" borderId="0" applyNumberFormat="0" applyFill="0" applyBorder="0" applyAlignment="0" applyProtection="0"/>
    <xf numFmtId="0" fontId="49" fillId="28" borderId="29"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0" fillId="0" borderId="0"/>
    <xf numFmtId="0" fontId="31" fillId="0" borderId="0" applyNumberFormat="0" applyFill="0" applyBorder="0" applyAlignment="0" applyProtection="0">
      <alignment vertical="top"/>
      <protection locked="0"/>
    </xf>
    <xf numFmtId="0" fontId="51" fillId="0" borderId="0"/>
    <xf numFmtId="0" fontId="52" fillId="0" borderId="0"/>
  </cellStyleXfs>
  <cellXfs count="556">
    <xf numFmtId="0" fontId="0" fillId="0" borderId="0" xfId="0"/>
    <xf numFmtId="0" fontId="0" fillId="2" borderId="0" xfId="0" applyFill="1"/>
    <xf numFmtId="0" fontId="2" fillId="2" borderId="1" xfId="0" applyFont="1" applyFill="1" applyBorder="1" applyAlignment="1"/>
    <xf numFmtId="0" fontId="14" fillId="0" borderId="0" xfId="34"/>
    <xf numFmtId="0" fontId="0" fillId="4" borderId="0" xfId="0" applyFill="1"/>
    <xf numFmtId="0" fontId="2" fillId="2" borderId="1" xfId="0" applyFont="1" applyFill="1" applyBorder="1"/>
    <xf numFmtId="0" fontId="2" fillId="2" borderId="0" xfId="0" applyFont="1" applyFill="1"/>
    <xf numFmtId="0" fontId="0" fillId="0" borderId="0" xfId="0" applyAlignment="1">
      <alignment horizontal="right" vertical="center"/>
    </xf>
    <xf numFmtId="0" fontId="2" fillId="0" borderId="0" xfId="0" applyFont="1" applyAlignment="1">
      <alignment horizontal="center" vertical="center"/>
    </xf>
    <xf numFmtId="2" fontId="0" fillId="0" borderId="0" xfId="1" applyNumberFormat="1" applyFont="1" applyFill="1" applyBorder="1" applyAlignment="1">
      <alignment horizontal="right" vertical="center"/>
    </xf>
    <xf numFmtId="2" fontId="1" fillId="0" borderId="0" xfId="1" applyNumberFormat="1" applyFont="1" applyFill="1" applyBorder="1" applyAlignment="1">
      <alignment horizontal="right" vertical="center"/>
    </xf>
    <xf numFmtId="0" fontId="0" fillId="0" borderId="12" xfId="0" applyBorder="1"/>
    <xf numFmtId="0" fontId="2" fillId="0" borderId="0" xfId="0" applyFont="1" applyBorder="1" applyAlignment="1">
      <alignment vertical="center" wrapText="1"/>
    </xf>
    <xf numFmtId="0" fontId="0" fillId="0" borderId="0" xfId="0" applyBorder="1"/>
    <xf numFmtId="0" fontId="2" fillId="0" borderId="0" xfId="0" applyFont="1"/>
    <xf numFmtId="3" fontId="6" fillId="0" borderId="0" xfId="2" applyNumberFormat="1" applyFont="1" applyBorder="1" applyAlignment="1">
      <alignment horizontal="right" vertical="center"/>
    </xf>
    <xf numFmtId="0" fontId="1" fillId="4" borderId="0" xfId="0" applyFont="1" applyFill="1" applyAlignment="1">
      <alignment vertical="center"/>
    </xf>
    <xf numFmtId="0" fontId="3" fillId="4" borderId="0" xfId="0" applyFont="1" applyFill="1"/>
    <xf numFmtId="0" fontId="14" fillId="4" borderId="0" xfId="34" applyFill="1" applyAlignment="1">
      <alignment vertical="center"/>
    </xf>
    <xf numFmtId="0" fontId="14" fillId="4" borderId="0" xfId="34" applyFill="1"/>
    <xf numFmtId="181" fontId="0" fillId="0" borderId="0" xfId="0" applyNumberFormat="1"/>
    <xf numFmtId="0" fontId="2" fillId="2" borderId="0" xfId="0" applyFont="1" applyFill="1" applyBorder="1"/>
    <xf numFmtId="3" fontId="0" fillId="0" borderId="0" xfId="0" applyNumberFormat="1" applyBorder="1" applyAlignment="1">
      <alignment horizontal="right" vertical="center"/>
    </xf>
    <xf numFmtId="0" fontId="0" fillId="0" borderId="0" xfId="0" applyBorder="1" applyAlignment="1">
      <alignment vertical="center" wrapText="1"/>
    </xf>
    <xf numFmtId="3" fontId="0" fillId="0" borderId="0" xfId="35" applyNumberFormat="1" applyFont="1" applyBorder="1"/>
    <xf numFmtId="181" fontId="0" fillId="0" borderId="0" xfId="35" applyNumberFormat="1" applyFont="1" applyBorder="1"/>
    <xf numFmtId="3" fontId="6" fillId="0" borderId="0" xfId="36" applyNumberFormat="1" applyFont="1" applyBorder="1"/>
    <xf numFmtId="0" fontId="0" fillId="0" borderId="0" xfId="0" applyFont="1"/>
    <xf numFmtId="0" fontId="0" fillId="0" borderId="0" xfId="0" applyFont="1" applyFill="1" applyAlignment="1">
      <alignment wrapText="1"/>
    </xf>
    <xf numFmtId="0" fontId="0" fillId="2" borderId="0" xfId="0" applyFont="1" applyFill="1"/>
    <xf numFmtId="0" fontId="0" fillId="0" borderId="0" xfId="0" applyFont="1" applyBorder="1"/>
    <xf numFmtId="0" fontId="14" fillId="0" borderId="0" xfId="34" applyFont="1"/>
    <xf numFmtId="0" fontId="0" fillId="2" borderId="0" xfId="0" applyFont="1" applyFill="1" applyAlignment="1">
      <alignment wrapText="1"/>
    </xf>
    <xf numFmtId="3" fontId="6" fillId="4" borderId="4" xfId="0" applyNumberFormat="1" applyFont="1" applyFill="1" applyBorder="1" applyAlignment="1">
      <alignment vertical="center"/>
    </xf>
    <xf numFmtId="3" fontId="6" fillId="4" borderId="4" xfId="2" applyNumberFormat="1" applyFont="1" applyFill="1" applyBorder="1" applyAlignment="1">
      <alignment vertical="center"/>
    </xf>
    <xf numFmtId="180" fontId="1" fillId="4" borderId="4" xfId="0" applyNumberFormat="1" applyFont="1" applyFill="1" applyBorder="1" applyAlignment="1">
      <alignment vertical="center"/>
    </xf>
    <xf numFmtId="3" fontId="1" fillId="4" borderId="4" xfId="0" applyNumberFormat="1" applyFont="1" applyFill="1" applyBorder="1" applyAlignment="1">
      <alignment vertical="center"/>
    </xf>
    <xf numFmtId="0" fontId="0" fillId="4" borderId="5" xfId="0" applyFill="1" applyBorder="1" applyAlignment="1">
      <alignment horizontal="right" vertical="center" wrapText="1"/>
    </xf>
    <xf numFmtId="0" fontId="0" fillId="4" borderId="1" xfId="0" applyFill="1" applyBorder="1" applyAlignment="1">
      <alignment horizontal="right" vertical="center" wrapText="1"/>
    </xf>
    <xf numFmtId="0" fontId="0" fillId="4" borderId="6" xfId="0" applyFill="1" applyBorder="1" applyAlignment="1">
      <alignment horizontal="right" vertical="center" wrapText="1"/>
    </xf>
    <xf numFmtId="0" fontId="2" fillId="4" borderId="2" xfId="0" applyFont="1" applyFill="1" applyBorder="1" applyAlignment="1">
      <alignment horizontal="left" wrapText="1"/>
    </xf>
    <xf numFmtId="3" fontId="1" fillId="4" borderId="11" xfId="1" applyNumberFormat="1" applyFont="1" applyFill="1" applyBorder="1" applyAlignment="1">
      <alignment vertical="center"/>
    </xf>
    <xf numFmtId="181" fontId="1" fillId="4" borderId="2" xfId="1" applyNumberFormat="1" applyFont="1" applyFill="1" applyBorder="1" applyAlignment="1">
      <alignment vertical="center"/>
    </xf>
    <xf numFmtId="0" fontId="0" fillId="4" borderId="0" xfId="0" applyFill="1" applyBorder="1"/>
    <xf numFmtId="181" fontId="6" fillId="4" borderId="3" xfId="2" applyNumberFormat="1" applyFont="1" applyFill="1" applyBorder="1" applyAlignment="1">
      <alignment vertical="center"/>
    </xf>
    <xf numFmtId="179" fontId="6" fillId="4" borderId="4" xfId="0" applyNumberFormat="1" applyFont="1" applyFill="1" applyBorder="1" applyAlignment="1">
      <alignment vertical="center"/>
    </xf>
    <xf numFmtId="179" fontId="6" fillId="4" borderId="0" xfId="0" applyNumberFormat="1" applyFont="1" applyFill="1" applyBorder="1" applyAlignment="1">
      <alignment vertical="center"/>
    </xf>
    <xf numFmtId="179" fontId="6" fillId="4" borderId="3" xfId="0" applyNumberFormat="1" applyFont="1" applyFill="1" applyBorder="1" applyAlignment="1">
      <alignment vertical="center"/>
    </xf>
    <xf numFmtId="181" fontId="6" fillId="4" borderId="3" xfId="0" applyNumberFormat="1" applyFont="1" applyFill="1" applyBorder="1" applyAlignment="1">
      <alignment vertical="center"/>
    </xf>
    <xf numFmtId="180" fontId="1" fillId="4" borderId="0" xfId="0" applyNumberFormat="1" applyFont="1" applyFill="1" applyBorder="1" applyAlignment="1">
      <alignment vertical="center"/>
    </xf>
    <xf numFmtId="180" fontId="1" fillId="4" borderId="3" xfId="0" applyNumberFormat="1" applyFont="1" applyFill="1" applyBorder="1" applyAlignment="1">
      <alignment vertical="center"/>
    </xf>
    <xf numFmtId="0" fontId="0" fillId="4" borderId="1" xfId="0" applyFill="1" applyBorder="1"/>
    <xf numFmtId="3" fontId="1" fillId="4" borderId="5" xfId="0" applyNumberFormat="1" applyFont="1" applyFill="1" applyBorder="1" applyAlignment="1">
      <alignment vertical="center"/>
    </xf>
    <xf numFmtId="181" fontId="6" fillId="4" borderId="6" xfId="2" applyNumberFormat="1" applyFont="1" applyFill="1" applyBorder="1" applyAlignment="1">
      <alignment vertical="center"/>
    </xf>
    <xf numFmtId="0" fontId="2" fillId="4" borderId="12" xfId="0" applyFont="1" applyFill="1" applyBorder="1" applyAlignment="1">
      <alignment horizontal="left" wrapText="1"/>
    </xf>
    <xf numFmtId="179" fontId="1" fillId="4" borderId="4" xfId="0" applyNumberFormat="1" applyFont="1" applyFill="1" applyBorder="1" applyAlignment="1">
      <alignment vertical="center"/>
    </xf>
    <xf numFmtId="179" fontId="1" fillId="4" borderId="3" xfId="0" applyNumberFormat="1" applyFont="1" applyFill="1" applyBorder="1" applyAlignment="1">
      <alignment vertical="center"/>
    </xf>
    <xf numFmtId="179" fontId="1" fillId="4" borderId="0" xfId="0" applyNumberFormat="1" applyFont="1" applyFill="1" applyBorder="1" applyAlignment="1">
      <alignment vertical="center"/>
    </xf>
    <xf numFmtId="0" fontId="0" fillId="4" borderId="10" xfId="0" applyFill="1" applyBorder="1"/>
    <xf numFmtId="3" fontId="1" fillId="4" borderId="8" xfId="0" applyNumberFormat="1" applyFont="1" applyFill="1" applyBorder="1" applyAlignment="1">
      <alignment vertical="center"/>
    </xf>
    <xf numFmtId="181" fontId="6" fillId="4" borderId="9" xfId="2" applyNumberFormat="1" applyFont="1" applyFill="1" applyBorder="1" applyAlignment="1">
      <alignment vertical="center"/>
    </xf>
    <xf numFmtId="165" fontId="2" fillId="4" borderId="0" xfId="1" applyNumberFormat="1" applyFont="1" applyFill="1" applyBorder="1" applyAlignment="1">
      <alignment horizontal="left" vertical="center" wrapText="1"/>
    </xf>
    <xf numFmtId="3" fontId="1" fillId="4" borderId="30" xfId="1" applyNumberFormat="1" applyFont="1" applyFill="1" applyBorder="1" applyAlignment="1">
      <alignment vertical="center"/>
    </xf>
    <xf numFmtId="181" fontId="1" fillId="4" borderId="19" xfId="1" applyNumberFormat="1" applyFont="1" applyFill="1" applyBorder="1" applyAlignment="1">
      <alignment vertical="center"/>
    </xf>
    <xf numFmtId="3" fontId="1" fillId="4" borderId="4" xfId="1" applyNumberFormat="1" applyFont="1" applyFill="1" applyBorder="1" applyAlignment="1">
      <alignment vertical="center"/>
    </xf>
    <xf numFmtId="181" fontId="1" fillId="4" borderId="3" xfId="1" applyNumberFormat="1" applyFont="1" applyFill="1" applyBorder="1" applyAlignment="1">
      <alignment vertical="center"/>
    </xf>
    <xf numFmtId="181" fontId="6" fillId="4" borderId="0" xfId="2" applyNumberFormat="1" applyFont="1" applyFill="1" applyBorder="1" applyAlignment="1">
      <alignment vertical="center"/>
    </xf>
    <xf numFmtId="3" fontId="6" fillId="4" borderId="0" xfId="2" applyNumberFormat="1" applyFont="1" applyFill="1" applyBorder="1" applyAlignment="1">
      <alignment vertical="center"/>
    </xf>
    <xf numFmtId="3" fontId="1" fillId="4" borderId="0" xfId="0" applyNumberFormat="1" applyFont="1" applyFill="1" applyBorder="1" applyAlignment="1">
      <alignment vertical="center"/>
    </xf>
    <xf numFmtId="0" fontId="0" fillId="4" borderId="0" xfId="0" applyFill="1" applyBorder="1" applyAlignment="1">
      <alignment horizontal="right" vertical="center" wrapText="1"/>
    </xf>
    <xf numFmtId="0" fontId="0" fillId="4" borderId="3" xfId="0" applyFill="1" applyBorder="1" applyAlignment="1">
      <alignment horizontal="right" vertical="center" wrapText="1"/>
    </xf>
    <xf numFmtId="0" fontId="0" fillId="4" borderId="4" xfId="0" applyFill="1" applyBorder="1" applyAlignment="1">
      <alignment horizontal="right" vertical="center" wrapText="1"/>
    </xf>
    <xf numFmtId="0" fontId="2" fillId="4" borderId="11" xfId="0" applyFont="1" applyFill="1" applyBorder="1" applyAlignment="1">
      <alignment vertical="center" wrapText="1"/>
    </xf>
    <xf numFmtId="181" fontId="1" fillId="4" borderId="12" xfId="1" applyNumberFormat="1" applyFont="1" applyFill="1" applyBorder="1" applyAlignment="1">
      <alignment vertical="center"/>
    </xf>
    <xf numFmtId="0" fontId="0" fillId="4" borderId="14" xfId="0" applyFill="1" applyBorder="1"/>
    <xf numFmtId="178" fontId="6" fillId="4" borderId="4" xfId="2" applyNumberFormat="1" applyFont="1" applyFill="1" applyBorder="1" applyAlignment="1">
      <alignment vertical="center"/>
    </xf>
    <xf numFmtId="178" fontId="1" fillId="4" borderId="4" xfId="0" applyNumberFormat="1" applyFont="1" applyFill="1" applyBorder="1" applyAlignment="1">
      <alignment vertical="center"/>
    </xf>
    <xf numFmtId="178" fontId="1" fillId="4" borderId="0" xfId="0" applyNumberFormat="1" applyFont="1" applyFill="1" applyBorder="1" applyAlignment="1">
      <alignment vertical="center"/>
    </xf>
    <xf numFmtId="178" fontId="6" fillId="4" borderId="4" xfId="0" applyNumberFormat="1" applyFont="1" applyFill="1" applyBorder="1" applyAlignment="1">
      <alignment vertical="center"/>
    </xf>
    <xf numFmtId="178" fontId="1" fillId="4" borderId="3" xfId="0" applyNumberFormat="1" applyFont="1" applyFill="1" applyBorder="1" applyAlignment="1">
      <alignment vertical="center"/>
    </xf>
    <xf numFmtId="181" fontId="6" fillId="4" borderId="0" xfId="0" applyNumberFormat="1" applyFont="1" applyFill="1" applyBorder="1" applyAlignment="1">
      <alignment vertical="center"/>
    </xf>
    <xf numFmtId="181" fontId="1" fillId="4" borderId="3" xfId="0" applyNumberFormat="1" applyFont="1" applyFill="1" applyBorder="1" applyAlignment="1">
      <alignment vertical="center"/>
    </xf>
    <xf numFmtId="181" fontId="1" fillId="4" borderId="0" xfId="0" applyNumberFormat="1" applyFont="1" applyFill="1" applyBorder="1" applyAlignment="1">
      <alignment vertical="center"/>
    </xf>
    <xf numFmtId="178" fontId="1" fillId="4" borderId="5" xfId="0" applyNumberFormat="1" applyFont="1" applyFill="1" applyBorder="1" applyAlignment="1">
      <alignment vertical="center"/>
    </xf>
    <xf numFmtId="181" fontId="6" fillId="4" borderId="1" xfId="2" applyNumberFormat="1" applyFont="1" applyFill="1" applyBorder="1" applyAlignment="1">
      <alignment vertical="center"/>
    </xf>
    <xf numFmtId="178" fontId="6" fillId="4" borderId="5" xfId="2" applyNumberFormat="1" applyFont="1" applyFill="1" applyBorder="1" applyAlignment="1">
      <alignment vertical="center"/>
    </xf>
    <xf numFmtId="0" fontId="2" fillId="4" borderId="4" xfId="0" applyFont="1" applyFill="1" applyBorder="1" applyAlignment="1">
      <alignment vertical="center" wrapText="1"/>
    </xf>
    <xf numFmtId="181" fontId="1" fillId="4" borderId="0" xfId="1" applyNumberFormat="1" applyFont="1" applyFill="1" applyBorder="1" applyAlignment="1">
      <alignment vertical="center"/>
    </xf>
    <xf numFmtId="180" fontId="6" fillId="4" borderId="4" xfId="2" applyNumberFormat="1" applyFont="1" applyFill="1" applyBorder="1" applyAlignment="1">
      <alignment vertical="center"/>
    </xf>
    <xf numFmtId="0" fontId="2" fillId="4" borderId="13" xfId="0" applyFont="1" applyFill="1" applyBorder="1" applyAlignment="1">
      <alignment vertical="center" wrapText="1"/>
    </xf>
    <xf numFmtId="178" fontId="1" fillId="4" borderId="11" xfId="1" applyNumberFormat="1" applyFont="1" applyFill="1" applyBorder="1" applyAlignment="1">
      <alignment vertical="center"/>
    </xf>
    <xf numFmtId="180" fontId="6" fillId="4" borderId="4" xfId="0" applyNumberFormat="1" applyFont="1" applyFill="1" applyBorder="1" applyAlignment="1">
      <alignment vertical="center"/>
    </xf>
    <xf numFmtId="180" fontId="6" fillId="4" borderId="0" xfId="0" applyNumberFormat="1" applyFont="1" applyFill="1" applyBorder="1" applyAlignment="1">
      <alignment vertical="center"/>
    </xf>
    <xf numFmtId="180" fontId="6" fillId="4" borderId="3" xfId="0" applyNumberFormat="1" applyFont="1" applyFill="1" applyBorder="1" applyAlignment="1">
      <alignment vertical="center"/>
    </xf>
    <xf numFmtId="180" fontId="1" fillId="4" borderId="8" xfId="0" applyNumberFormat="1" applyFont="1" applyFill="1" applyBorder="1" applyAlignment="1">
      <alignment vertical="center"/>
    </xf>
    <xf numFmtId="180" fontId="6" fillId="4" borderId="10" xfId="2" applyNumberFormat="1" applyFont="1" applyFill="1" applyBorder="1" applyAlignment="1">
      <alignment vertical="center"/>
    </xf>
    <xf numFmtId="180" fontId="6" fillId="4" borderId="8" xfId="2" applyNumberFormat="1" applyFont="1" applyFill="1" applyBorder="1" applyAlignment="1">
      <alignment vertical="center"/>
    </xf>
    <xf numFmtId="180" fontId="6" fillId="4" borderId="9" xfId="2" applyNumberFormat="1" applyFont="1" applyFill="1" applyBorder="1" applyAlignment="1">
      <alignment vertical="center"/>
    </xf>
    <xf numFmtId="180" fontId="6" fillId="4" borderId="3" xfId="2" applyNumberFormat="1" applyFont="1" applyFill="1" applyBorder="1" applyAlignment="1">
      <alignment vertical="center"/>
    </xf>
    <xf numFmtId="1" fontId="1" fillId="4" borderId="4" xfId="0" applyNumberFormat="1" applyFont="1" applyFill="1" applyBorder="1" applyAlignment="1">
      <alignment vertical="center"/>
    </xf>
    <xf numFmtId="0" fontId="0" fillId="4" borderId="7" xfId="0" applyFill="1" applyBorder="1"/>
    <xf numFmtId="0" fontId="2" fillId="4" borderId="14" xfId="0" applyFont="1" applyFill="1" applyBorder="1" applyAlignment="1">
      <alignment vertical="center" wrapText="1"/>
    </xf>
    <xf numFmtId="0" fontId="0" fillId="4" borderId="16" xfId="0" applyFill="1" applyBorder="1"/>
    <xf numFmtId="0" fontId="0" fillId="4" borderId="12" xfId="0" applyFont="1" applyFill="1" applyBorder="1"/>
    <xf numFmtId="0" fontId="0" fillId="4" borderId="0" xfId="0" applyFill="1" applyAlignment="1">
      <alignment wrapText="1"/>
    </xf>
    <xf numFmtId="0" fontId="0" fillId="4" borderId="4" xfId="0" applyFont="1" applyFill="1" applyBorder="1" applyAlignment="1">
      <alignment horizontal="right" vertical="center" wrapText="1"/>
    </xf>
    <xf numFmtId="0" fontId="0" fillId="4" borderId="0" xfId="0" applyFont="1" applyFill="1" applyBorder="1" applyAlignment="1">
      <alignment horizontal="right" vertical="center" wrapText="1"/>
    </xf>
    <xf numFmtId="0" fontId="0" fillId="4" borderId="3" xfId="0" applyFont="1" applyFill="1" applyBorder="1" applyAlignment="1">
      <alignment horizontal="right" vertical="center" wrapText="1"/>
    </xf>
    <xf numFmtId="3" fontId="0" fillId="4" borderId="12" xfId="0" applyNumberFormat="1" applyFill="1" applyBorder="1" applyAlignment="1">
      <alignment horizontal="right" vertical="center"/>
    </xf>
    <xf numFmtId="181" fontId="0" fillId="4" borderId="2" xfId="0" applyNumberFormat="1" applyFill="1" applyBorder="1" applyAlignment="1">
      <alignment horizontal="right" vertical="center"/>
    </xf>
    <xf numFmtId="181" fontId="6" fillId="4" borderId="3" xfId="1" applyNumberFormat="1" applyFont="1" applyFill="1" applyBorder="1" applyAlignment="1">
      <alignment vertical="center"/>
    </xf>
    <xf numFmtId="0" fontId="0" fillId="4" borderId="0" xfId="0" applyFill="1" applyBorder="1" applyAlignment="1">
      <alignment horizontal="right" vertical="center"/>
    </xf>
    <xf numFmtId="181" fontId="0" fillId="4" borderId="3" xfId="0" applyNumberFormat="1" applyFill="1" applyBorder="1" applyAlignment="1">
      <alignment horizontal="right" vertical="center"/>
    </xf>
    <xf numFmtId="180" fontId="6" fillId="4" borderId="0" xfId="1" applyNumberFormat="1" applyFont="1" applyFill="1" applyBorder="1" applyAlignment="1">
      <alignment vertical="center"/>
    </xf>
    <xf numFmtId="180" fontId="6" fillId="4" borderId="3" xfId="1" applyNumberFormat="1" applyFont="1" applyFill="1" applyBorder="1" applyAlignment="1">
      <alignment vertical="center"/>
    </xf>
    <xf numFmtId="180" fontId="0" fillId="4" borderId="0" xfId="0" applyNumberFormat="1" applyFill="1" applyBorder="1" applyAlignment="1">
      <alignment horizontal="right" vertical="center"/>
    </xf>
    <xf numFmtId="180" fontId="0" fillId="4" borderId="3" xfId="0" applyNumberFormat="1" applyFill="1" applyBorder="1" applyAlignment="1">
      <alignment horizontal="right" vertical="center"/>
    </xf>
    <xf numFmtId="0" fontId="6" fillId="4" borderId="0" xfId="0" applyFont="1" applyFill="1" applyBorder="1" applyAlignment="1">
      <alignment horizontal="right"/>
    </xf>
    <xf numFmtId="3" fontId="0" fillId="4" borderId="0" xfId="0" applyNumberFormat="1" applyFill="1" applyBorder="1" applyAlignment="1">
      <alignment horizontal="right" vertical="center"/>
    </xf>
    <xf numFmtId="180" fontId="0" fillId="4" borderId="0" xfId="0" applyNumberFormat="1" applyFont="1" applyFill="1" applyBorder="1" applyAlignment="1">
      <alignment vertical="center"/>
    </xf>
    <xf numFmtId="180" fontId="6" fillId="4" borderId="0" xfId="2" applyNumberFormat="1" applyFont="1" applyFill="1" applyBorder="1" applyAlignment="1">
      <alignment vertical="center"/>
    </xf>
    <xf numFmtId="181" fontId="6" fillId="4" borderId="6" xfId="1" applyNumberFormat="1" applyFont="1" applyFill="1" applyBorder="1" applyAlignment="1">
      <alignment vertical="center"/>
    </xf>
    <xf numFmtId="0" fontId="0" fillId="4" borderId="1" xfId="0" applyFill="1" applyBorder="1" applyAlignment="1">
      <alignment horizontal="right" vertical="center"/>
    </xf>
    <xf numFmtId="181" fontId="0" fillId="4" borderId="6" xfId="0" applyNumberFormat="1" applyFill="1" applyBorder="1" applyAlignment="1">
      <alignment horizontal="right" vertical="center"/>
    </xf>
    <xf numFmtId="180" fontId="0" fillId="4" borderId="4" xfId="0" applyNumberFormat="1" applyFont="1" applyFill="1" applyBorder="1" applyAlignment="1">
      <alignment vertical="center"/>
    </xf>
    <xf numFmtId="3" fontId="6" fillId="4" borderId="0" xfId="0" applyNumberFormat="1" applyFont="1" applyFill="1" applyBorder="1" applyAlignment="1">
      <alignment horizontal="right"/>
    </xf>
    <xf numFmtId="3" fontId="6" fillId="4" borderId="0" xfId="0" applyNumberFormat="1" applyFont="1" applyFill="1" applyBorder="1" applyAlignment="1">
      <alignment vertical="center"/>
    </xf>
    <xf numFmtId="3" fontId="6" fillId="4" borderId="1" xfId="0" applyNumberFormat="1" applyFont="1" applyFill="1" applyBorder="1" applyAlignment="1">
      <alignment horizontal="right"/>
    </xf>
    <xf numFmtId="3" fontId="0" fillId="4" borderId="1" xfId="0" applyNumberFormat="1" applyFill="1" applyBorder="1" applyAlignment="1">
      <alignment horizontal="right" vertical="center"/>
    </xf>
    <xf numFmtId="181" fontId="6" fillId="4" borderId="9" xfId="1" applyNumberFormat="1" applyFont="1" applyFill="1" applyBorder="1" applyAlignment="1">
      <alignment vertical="center"/>
    </xf>
    <xf numFmtId="0" fontId="0" fillId="4" borderId="10" xfId="0" applyFill="1" applyBorder="1" applyAlignment="1">
      <alignment horizontal="right" vertical="center"/>
    </xf>
    <xf numFmtId="181" fontId="0" fillId="4" borderId="9" xfId="0" applyNumberFormat="1" applyFill="1" applyBorder="1" applyAlignment="1">
      <alignment horizontal="right" vertical="center"/>
    </xf>
    <xf numFmtId="3" fontId="1" fillId="4" borderId="11" xfId="1" applyNumberFormat="1" applyFont="1" applyFill="1" applyBorder="1" applyAlignment="1">
      <alignment horizontal="right" vertical="center"/>
    </xf>
    <xf numFmtId="181" fontId="1" fillId="4" borderId="2" xfId="1" applyNumberFormat="1" applyFont="1" applyFill="1" applyBorder="1" applyAlignment="1">
      <alignment horizontal="right" vertical="center"/>
    </xf>
    <xf numFmtId="3" fontId="1" fillId="4" borderId="30" xfId="1" applyNumberFormat="1" applyFont="1" applyFill="1" applyBorder="1" applyAlignment="1">
      <alignment horizontal="right" vertical="center"/>
    </xf>
    <xf numFmtId="181" fontId="1" fillId="4" borderId="19" xfId="1" applyNumberFormat="1" applyFont="1" applyFill="1" applyBorder="1" applyAlignment="1">
      <alignment horizontal="right" vertical="center"/>
    </xf>
    <xf numFmtId="0" fontId="0" fillId="0" borderId="12" xfId="0" applyBorder="1" applyAlignment="1">
      <alignment vertical="center" wrapText="1"/>
    </xf>
    <xf numFmtId="0" fontId="0" fillId="4" borderId="4" xfId="0" applyFont="1" applyFill="1" applyBorder="1" applyAlignment="1">
      <alignment horizontal="right" vertical="center"/>
    </xf>
    <xf numFmtId="0" fontId="0" fillId="4" borderId="0" xfId="0" applyFont="1" applyFill="1" applyBorder="1" applyAlignment="1">
      <alignment horizontal="right" vertical="center"/>
    </xf>
    <xf numFmtId="3" fontId="0" fillId="4" borderId="4" xfId="0" applyNumberFormat="1" applyFill="1" applyBorder="1" applyAlignment="1">
      <alignment horizontal="right" vertical="center"/>
    </xf>
    <xf numFmtId="181" fontId="0" fillId="4" borderId="3" xfId="1" applyNumberFormat="1" applyFont="1" applyFill="1" applyBorder="1" applyAlignment="1">
      <alignment horizontal="right" vertical="center"/>
    </xf>
    <xf numFmtId="0" fontId="0" fillId="4" borderId="4" xfId="0" applyFill="1" applyBorder="1" applyAlignment="1">
      <alignment vertical="center" wrapText="1"/>
    </xf>
    <xf numFmtId="3" fontId="6" fillId="4" borderId="4" xfId="2" applyNumberFormat="1" applyFont="1" applyFill="1" applyBorder="1" applyAlignment="1">
      <alignment horizontal="right" vertical="center"/>
    </xf>
    <xf numFmtId="181" fontId="6" fillId="4" borderId="3" xfId="1" applyNumberFormat="1" applyFont="1" applyFill="1" applyBorder="1" applyAlignment="1">
      <alignment horizontal="right" vertical="center"/>
    </xf>
    <xf numFmtId="3" fontId="6" fillId="4" borderId="4" xfId="0" applyNumberFormat="1" applyFont="1" applyFill="1" applyBorder="1" applyAlignment="1">
      <alignment horizontal="right" vertical="center"/>
    </xf>
    <xf numFmtId="180" fontId="6" fillId="4" borderId="3" xfId="1" applyNumberFormat="1" applyFont="1" applyFill="1" applyBorder="1" applyAlignment="1">
      <alignment horizontal="right" vertical="center"/>
    </xf>
    <xf numFmtId="3" fontId="1" fillId="4" borderId="4" xfId="35" applyNumberFormat="1" applyFont="1" applyFill="1" applyBorder="1" applyAlignment="1">
      <alignment horizontal="right" vertical="center"/>
    </xf>
    <xf numFmtId="181" fontId="1" fillId="4" borderId="0" xfId="1" applyNumberFormat="1" applyFont="1" applyFill="1" applyBorder="1" applyAlignment="1">
      <alignment horizontal="right" vertical="center"/>
    </xf>
    <xf numFmtId="181" fontId="1" fillId="4" borderId="3" xfId="1" applyNumberFormat="1" applyFont="1" applyFill="1" applyBorder="1" applyAlignment="1">
      <alignment horizontal="right" vertical="center"/>
    </xf>
    <xf numFmtId="3" fontId="1" fillId="4" borderId="0" xfId="35" applyNumberFormat="1" applyFont="1" applyFill="1" applyBorder="1" applyAlignment="1">
      <alignment horizontal="right" vertical="center"/>
    </xf>
    <xf numFmtId="3" fontId="6" fillId="4" borderId="0" xfId="36" applyNumberFormat="1" applyFont="1" applyFill="1" applyBorder="1" applyAlignment="1">
      <alignment horizontal="right" vertical="center"/>
    </xf>
    <xf numFmtId="3" fontId="6" fillId="4" borderId="0" xfId="37" applyNumberFormat="1" applyFont="1" applyFill="1" applyBorder="1" applyAlignment="1">
      <alignment horizontal="right" vertical="center"/>
    </xf>
    <xf numFmtId="3" fontId="1" fillId="4" borderId="4" xfId="1" applyNumberFormat="1" applyFont="1" applyFill="1" applyBorder="1" applyAlignment="1">
      <alignment horizontal="right" vertical="center"/>
    </xf>
    <xf numFmtId="0" fontId="0" fillId="4" borderId="7" xfId="0" applyFill="1" applyBorder="1" applyAlignment="1">
      <alignment vertical="center" wrapText="1"/>
    </xf>
    <xf numFmtId="3" fontId="1" fillId="4" borderId="5" xfId="1" applyNumberFormat="1" applyFont="1" applyFill="1" applyBorder="1" applyAlignment="1">
      <alignment horizontal="right" vertical="center"/>
    </xf>
    <xf numFmtId="181" fontId="1" fillId="4" borderId="1" xfId="1" applyNumberFormat="1" applyFont="1" applyFill="1" applyBorder="1" applyAlignment="1">
      <alignment horizontal="right" vertical="center"/>
    </xf>
    <xf numFmtId="181" fontId="1" fillId="4" borderId="6" xfId="1" applyNumberFormat="1" applyFont="1" applyFill="1" applyBorder="1" applyAlignment="1">
      <alignment horizontal="right" vertical="center"/>
    </xf>
    <xf numFmtId="3" fontId="1" fillId="4" borderId="1" xfId="1" applyNumberFormat="1" applyFont="1" applyFill="1" applyBorder="1" applyAlignment="1">
      <alignment horizontal="right" vertical="center"/>
    </xf>
    <xf numFmtId="3" fontId="6" fillId="4" borderId="1" xfId="36" applyNumberFormat="1" applyFont="1" applyFill="1" applyBorder="1" applyAlignment="1">
      <alignment horizontal="right" vertical="center"/>
    </xf>
    <xf numFmtId="3" fontId="1" fillId="4" borderId="8" xfId="1" applyNumberFormat="1" applyFont="1" applyFill="1" applyBorder="1" applyAlignment="1">
      <alignment horizontal="right" vertical="center"/>
    </xf>
    <xf numFmtId="181" fontId="1" fillId="4" borderId="10" xfId="1" applyNumberFormat="1" applyFont="1" applyFill="1" applyBorder="1" applyAlignment="1">
      <alignment horizontal="right" vertical="center"/>
    </xf>
    <xf numFmtId="181" fontId="1" fillId="4" borderId="9" xfId="1" applyNumberFormat="1" applyFont="1" applyFill="1" applyBorder="1" applyAlignment="1">
      <alignment horizontal="right" vertical="center"/>
    </xf>
    <xf numFmtId="3" fontId="1" fillId="4" borderId="10" xfId="1" applyNumberFormat="1" applyFont="1" applyFill="1" applyBorder="1" applyAlignment="1">
      <alignment horizontal="right" vertical="center"/>
    </xf>
    <xf numFmtId="3" fontId="6" fillId="4" borderId="10" xfId="36" applyNumberFormat="1" applyFont="1" applyFill="1" applyBorder="1" applyAlignment="1">
      <alignment horizontal="right" vertical="center"/>
    </xf>
    <xf numFmtId="3" fontId="6" fillId="4" borderId="5" xfId="36" applyNumberFormat="1" applyFont="1" applyFill="1" applyBorder="1" applyAlignment="1">
      <alignment horizontal="right" vertical="center"/>
    </xf>
    <xf numFmtId="181" fontId="0" fillId="4" borderId="0" xfId="1" applyNumberFormat="1" applyFont="1" applyFill="1" applyBorder="1" applyAlignment="1">
      <alignment horizontal="right" vertical="center"/>
    </xf>
    <xf numFmtId="3" fontId="1" fillId="4" borderId="12" xfId="1" applyNumberFormat="1" applyFont="1" applyFill="1" applyBorder="1" applyAlignment="1">
      <alignment horizontal="right" vertical="center"/>
    </xf>
    <xf numFmtId="181" fontId="6" fillId="4" borderId="0" xfId="1" applyNumberFormat="1" applyFont="1" applyFill="1" applyBorder="1" applyAlignment="1">
      <alignment horizontal="right" vertical="center"/>
    </xf>
    <xf numFmtId="3" fontId="6" fillId="4" borderId="0" xfId="2" applyNumberFormat="1" applyFont="1" applyFill="1" applyBorder="1" applyAlignment="1">
      <alignment horizontal="right" vertical="center"/>
    </xf>
    <xf numFmtId="180" fontId="6" fillId="4" borderId="0" xfId="1" applyNumberFormat="1" applyFont="1" applyFill="1" applyBorder="1" applyAlignment="1">
      <alignment horizontal="right" vertical="center"/>
    </xf>
    <xf numFmtId="3" fontId="6" fillId="4" borderId="0" xfId="0" applyNumberFormat="1" applyFont="1" applyFill="1" applyBorder="1" applyAlignment="1">
      <alignment horizontal="right" vertical="center"/>
    </xf>
    <xf numFmtId="3" fontId="1" fillId="4" borderId="18" xfId="1" applyNumberFormat="1" applyFont="1" applyFill="1" applyBorder="1" applyAlignment="1">
      <alignment horizontal="right" vertical="center"/>
    </xf>
    <xf numFmtId="2" fontId="0" fillId="0" borderId="0" xfId="0" applyNumberFormat="1" applyAlignment="1">
      <alignment horizontal="right" vertical="center"/>
    </xf>
    <xf numFmtId="180" fontId="6" fillId="4" borderId="4" xfId="0" applyNumberFormat="1" applyFont="1" applyFill="1" applyBorder="1" applyAlignment="1">
      <alignment horizontal="right" vertical="center"/>
    </xf>
    <xf numFmtId="180" fontId="6" fillId="4" borderId="0" xfId="0" applyNumberFormat="1" applyFont="1" applyFill="1" applyBorder="1" applyAlignment="1">
      <alignment horizontal="right" vertical="center"/>
    </xf>
    <xf numFmtId="0" fontId="0" fillId="4" borderId="16" xfId="0" applyFill="1" applyBorder="1" applyAlignment="1">
      <alignment vertical="center" wrapText="1"/>
    </xf>
    <xf numFmtId="0" fontId="0" fillId="4" borderId="11" xfId="0" applyFont="1" applyFill="1" applyBorder="1"/>
    <xf numFmtId="0" fontId="2" fillId="4" borderId="12" xfId="0" applyFont="1" applyFill="1" applyBorder="1" applyAlignment="1">
      <alignment vertical="center"/>
    </xf>
    <xf numFmtId="3" fontId="2" fillId="4" borderId="11" xfId="1" applyNumberFormat="1" applyFont="1" applyFill="1" applyBorder="1" applyAlignment="1">
      <alignment vertical="center"/>
    </xf>
    <xf numFmtId="3" fontId="2" fillId="4" borderId="12" xfId="1" applyNumberFormat="1" applyFont="1" applyFill="1" applyBorder="1" applyAlignment="1">
      <alignment vertical="center"/>
    </xf>
    <xf numFmtId="181" fontId="15" fillId="4" borderId="2" xfId="1" applyNumberFormat="1" applyFont="1" applyFill="1" applyBorder="1" applyAlignment="1">
      <alignment vertical="center"/>
    </xf>
    <xf numFmtId="3" fontId="0" fillId="4" borderId="0" xfId="0" applyNumberFormat="1" applyFont="1" applyFill="1" applyBorder="1" applyAlignment="1">
      <alignment vertical="center"/>
    </xf>
    <xf numFmtId="3" fontId="0" fillId="4" borderId="4" xfId="0" applyNumberFormat="1" applyFont="1" applyFill="1" applyBorder="1" applyAlignment="1">
      <alignment vertical="center"/>
    </xf>
    <xf numFmtId="3" fontId="0" fillId="4" borderId="5" xfId="0" applyNumberFormat="1" applyFont="1" applyFill="1" applyBorder="1" applyAlignment="1">
      <alignment vertical="center"/>
    </xf>
    <xf numFmtId="3" fontId="0" fillId="4" borderId="1" xfId="0" applyNumberFormat="1" applyFont="1" applyFill="1" applyBorder="1" applyAlignment="1">
      <alignment vertical="center"/>
    </xf>
    <xf numFmtId="3" fontId="2" fillId="4" borderId="4" xfId="1" applyNumberFormat="1" applyFont="1" applyFill="1" applyBorder="1" applyAlignment="1">
      <alignment vertical="center"/>
    </xf>
    <xf numFmtId="3" fontId="2" fillId="4" borderId="0" xfId="1" applyNumberFormat="1" applyFont="1" applyFill="1" applyBorder="1" applyAlignment="1">
      <alignment vertical="center"/>
    </xf>
    <xf numFmtId="181" fontId="15" fillId="4" borderId="3" xfId="1" applyNumberFormat="1" applyFont="1" applyFill="1" applyBorder="1" applyAlignment="1">
      <alignment vertical="center"/>
    </xf>
    <xf numFmtId="3" fontId="6" fillId="4" borderId="0" xfId="3" applyNumberFormat="1" applyFont="1" applyFill="1" applyBorder="1" applyAlignment="1">
      <alignment horizontal="right"/>
    </xf>
    <xf numFmtId="3" fontId="6" fillId="4" borderId="1" xfId="3" applyNumberFormat="1" applyFont="1" applyFill="1" applyBorder="1" applyAlignment="1">
      <alignment horizontal="right"/>
    </xf>
    <xf numFmtId="3" fontId="0" fillId="4" borderId="8" xfId="0" applyNumberFormat="1" applyFont="1" applyFill="1" applyBorder="1" applyAlignment="1">
      <alignment vertical="center"/>
    </xf>
    <xf numFmtId="3" fontId="6" fillId="4" borderId="10" xfId="0" applyNumberFormat="1" applyFont="1" applyFill="1" applyBorder="1" applyAlignment="1">
      <alignment horizontal="right"/>
    </xf>
    <xf numFmtId="3" fontId="0" fillId="4" borderId="10" xfId="0" applyNumberFormat="1" applyFont="1" applyFill="1" applyBorder="1" applyAlignment="1">
      <alignment vertical="center"/>
    </xf>
    <xf numFmtId="3" fontId="6" fillId="4" borderId="10" xfId="1" applyNumberFormat="1" applyFont="1" applyFill="1" applyBorder="1" applyAlignment="1">
      <alignment vertical="center"/>
    </xf>
    <xf numFmtId="0" fontId="0" fillId="4" borderId="14" xfId="0" applyFont="1" applyFill="1" applyBorder="1"/>
    <xf numFmtId="0" fontId="0" fillId="4" borderId="7" xfId="0" applyFont="1" applyFill="1" applyBorder="1"/>
    <xf numFmtId="0" fontId="0" fillId="4" borderId="16" xfId="0" applyFont="1" applyFill="1" applyBorder="1"/>
    <xf numFmtId="0" fontId="0" fillId="4" borderId="6" xfId="0" applyFont="1" applyFill="1" applyBorder="1" applyAlignment="1">
      <alignment horizontal="right" vertical="center" wrapText="1"/>
    </xf>
    <xf numFmtId="181" fontId="1" fillId="4" borderId="12" xfId="1" applyNumberFormat="1" applyFont="1" applyFill="1" applyBorder="1" applyAlignment="1">
      <alignment horizontal="right" vertical="center"/>
    </xf>
    <xf numFmtId="3" fontId="1" fillId="4" borderId="0" xfId="39" applyNumberFormat="1" applyFont="1" applyFill="1" applyBorder="1" applyAlignment="1">
      <alignment horizontal="right" vertical="center"/>
    </xf>
    <xf numFmtId="181" fontId="6" fillId="4" borderId="0" xfId="0" applyNumberFormat="1" applyFont="1" applyFill="1" applyBorder="1" applyAlignment="1">
      <alignment horizontal="right" vertical="center"/>
    </xf>
    <xf numFmtId="3" fontId="1" fillId="4" borderId="4" xfId="39" applyNumberFormat="1" applyFont="1" applyFill="1" applyBorder="1" applyAlignment="1">
      <alignment horizontal="right" vertical="center"/>
    </xf>
    <xf numFmtId="181" fontId="6" fillId="4" borderId="3" xfId="0" applyNumberFormat="1" applyFont="1" applyFill="1" applyBorder="1" applyAlignment="1">
      <alignment horizontal="right" vertical="center"/>
    </xf>
    <xf numFmtId="1" fontId="6" fillId="4" borderId="0" xfId="0" applyNumberFormat="1" applyFont="1" applyFill="1" applyBorder="1" applyAlignment="1">
      <alignment horizontal="right" vertical="center"/>
    </xf>
    <xf numFmtId="1" fontId="6" fillId="4" borderId="4" xfId="0" applyNumberFormat="1" applyFont="1" applyFill="1" applyBorder="1" applyAlignment="1">
      <alignment horizontal="right" vertical="center"/>
    </xf>
    <xf numFmtId="0" fontId="0" fillId="4" borderId="5" xfId="0" applyFill="1" applyBorder="1"/>
    <xf numFmtId="181" fontId="0" fillId="4" borderId="6" xfId="0" applyNumberFormat="1" applyFill="1" applyBorder="1"/>
    <xf numFmtId="0" fontId="0" fillId="4" borderId="14" xfId="0" applyFill="1" applyBorder="1" applyAlignment="1">
      <alignment wrapText="1"/>
    </xf>
    <xf numFmtId="3" fontId="15" fillId="4" borderId="11" xfId="0" applyNumberFormat="1" applyFont="1" applyFill="1" applyBorder="1" applyAlignment="1">
      <alignment horizontal="right" vertical="center"/>
    </xf>
    <xf numFmtId="181" fontId="6" fillId="4" borderId="2" xfId="1" applyNumberFormat="1" applyFont="1" applyFill="1" applyBorder="1" applyAlignment="1">
      <alignment horizontal="right" vertical="center"/>
    </xf>
    <xf numFmtId="3" fontId="15" fillId="4" borderId="12" xfId="0" applyNumberFormat="1" applyFont="1" applyFill="1" applyBorder="1" applyAlignment="1">
      <alignment horizontal="right" vertical="center"/>
    </xf>
    <xf numFmtId="3" fontId="6" fillId="4" borderId="5" xfId="0" applyNumberFormat="1" applyFont="1" applyFill="1" applyBorder="1" applyAlignment="1">
      <alignment horizontal="right" vertical="center"/>
    </xf>
    <xf numFmtId="181" fontId="6" fillId="4" borderId="6" xfId="1" applyNumberFormat="1" applyFont="1" applyFill="1" applyBorder="1" applyAlignment="1">
      <alignment horizontal="right" vertical="center"/>
    </xf>
    <xf numFmtId="3" fontId="6" fillId="4" borderId="1" xfId="0" applyNumberFormat="1" applyFont="1" applyFill="1" applyBorder="1" applyAlignment="1">
      <alignment horizontal="right" vertical="center"/>
    </xf>
    <xf numFmtId="0" fontId="0" fillId="4" borderId="14" xfId="0" applyFill="1" applyBorder="1" applyAlignment="1">
      <alignment vertical="center" wrapText="1"/>
    </xf>
    <xf numFmtId="0" fontId="6" fillId="4" borderId="0" xfId="0" applyFont="1" applyFill="1" applyBorder="1" applyAlignment="1">
      <alignment horizontal="right" vertical="center"/>
    </xf>
    <xf numFmtId="0" fontId="6" fillId="4" borderId="3" xfId="0" applyFont="1" applyFill="1" applyBorder="1" applyAlignment="1">
      <alignment horizontal="right" vertical="center"/>
    </xf>
    <xf numFmtId="0" fontId="6" fillId="4" borderId="1" xfId="0" applyFont="1" applyFill="1" applyBorder="1" applyAlignment="1">
      <alignment horizontal="right" vertical="center"/>
    </xf>
    <xf numFmtId="0" fontId="6" fillId="4" borderId="6" xfId="0" applyFont="1" applyFill="1" applyBorder="1" applyAlignment="1">
      <alignment horizontal="right" vertical="center"/>
    </xf>
    <xf numFmtId="3" fontId="6" fillId="4" borderId="8" xfId="0" applyNumberFormat="1" applyFont="1" applyFill="1" applyBorder="1" applyAlignment="1">
      <alignment horizontal="right" vertical="center"/>
    </xf>
    <xf numFmtId="0" fontId="6" fillId="4" borderId="10" xfId="0" applyFont="1" applyFill="1" applyBorder="1" applyAlignment="1">
      <alignment horizontal="right" vertical="center"/>
    </xf>
    <xf numFmtId="0" fontId="6" fillId="4" borderId="9" xfId="0" applyFont="1" applyFill="1" applyBorder="1" applyAlignment="1">
      <alignment horizontal="right" vertical="center"/>
    </xf>
    <xf numFmtId="3" fontId="15" fillId="4" borderId="30" xfId="0" applyNumberFormat="1" applyFont="1" applyFill="1" applyBorder="1" applyAlignment="1">
      <alignment horizontal="right" vertical="center"/>
    </xf>
    <xf numFmtId="1" fontId="6" fillId="4" borderId="10" xfId="2" applyNumberFormat="1" applyFont="1" applyFill="1" applyBorder="1" applyAlignment="1">
      <alignment horizontal="right" vertical="center"/>
    </xf>
    <xf numFmtId="3" fontId="0" fillId="4" borderId="0" xfId="0" applyNumberFormat="1" applyFont="1" applyFill="1" applyBorder="1" applyAlignment="1">
      <alignment horizontal="right" vertical="center"/>
    </xf>
    <xf numFmtId="3" fontId="0" fillId="4" borderId="1" xfId="35" applyNumberFormat="1" applyFont="1" applyFill="1" applyBorder="1"/>
    <xf numFmtId="3" fontId="6" fillId="4" borderId="1" xfId="36" applyNumberFormat="1" applyFont="1" applyFill="1" applyBorder="1"/>
    <xf numFmtId="0" fontId="0" fillId="4" borderId="14" xfId="0" applyFill="1" applyBorder="1" applyAlignment="1">
      <alignment horizontal="left" vertical="center" wrapText="1"/>
    </xf>
    <xf numFmtId="3" fontId="0" fillId="4" borderId="0" xfId="35" applyNumberFormat="1" applyFont="1" applyFill="1" applyBorder="1"/>
    <xf numFmtId="3" fontId="6" fillId="4" borderId="0" xfId="36" applyNumberFormat="1" applyFont="1" applyFill="1" applyBorder="1"/>
    <xf numFmtId="0" fontId="0" fillId="4" borderId="4" xfId="0" applyFill="1" applyBorder="1"/>
    <xf numFmtId="3" fontId="6" fillId="4" borderId="11" xfId="2" applyNumberFormat="1" applyFont="1" applyFill="1" applyBorder="1" applyAlignment="1">
      <alignment horizontal="right" vertical="center"/>
    </xf>
    <xf numFmtId="3" fontId="6" fillId="4" borderId="11" xfId="3" applyNumberFormat="1" applyFont="1" applyFill="1" applyBorder="1" applyAlignment="1">
      <alignment horizontal="right" vertical="center"/>
    </xf>
    <xf numFmtId="3" fontId="0" fillId="4" borderId="11" xfId="0" applyNumberFormat="1" applyFill="1" applyBorder="1" applyAlignment="1">
      <alignment horizontal="right" vertical="center"/>
    </xf>
    <xf numFmtId="0" fontId="0" fillId="4" borderId="4" xfId="0" applyFill="1" applyBorder="1" applyAlignment="1">
      <alignment wrapText="1"/>
    </xf>
    <xf numFmtId="3" fontId="6" fillId="4" borderId="5" xfId="2" applyNumberFormat="1" applyFont="1" applyFill="1" applyBorder="1" applyAlignment="1">
      <alignment horizontal="right" vertical="center"/>
    </xf>
    <xf numFmtId="0" fontId="0" fillId="4" borderId="0" xfId="0" applyFill="1" applyAlignment="1">
      <alignment horizontal="right" vertical="center" wrapText="1"/>
    </xf>
    <xf numFmtId="3" fontId="0" fillId="4" borderId="11" xfId="0" applyNumberFormat="1" applyFont="1" applyFill="1" applyBorder="1" applyAlignment="1">
      <alignment horizontal="right" vertical="center"/>
    </xf>
    <xf numFmtId="181" fontId="0" fillId="4" borderId="6" xfId="0" applyNumberFormat="1" applyFont="1" applyFill="1" applyBorder="1"/>
    <xf numFmtId="3" fontId="0" fillId="4" borderId="5" xfId="35" applyNumberFormat="1" applyFont="1" applyFill="1" applyBorder="1"/>
    <xf numFmtId="3" fontId="0" fillId="4" borderId="5" xfId="0" applyNumberFormat="1" applyFont="1" applyFill="1" applyBorder="1" applyAlignment="1">
      <alignment horizontal="right" vertical="center"/>
    </xf>
    <xf numFmtId="181" fontId="0" fillId="4" borderId="2" xfId="0" applyNumberFormat="1" applyFont="1" applyFill="1" applyBorder="1" applyAlignment="1">
      <alignment horizontal="right" vertical="center" wrapText="1"/>
    </xf>
    <xf numFmtId="3" fontId="1" fillId="4" borderId="1" xfId="39" applyNumberFormat="1" applyFont="1" applyFill="1" applyBorder="1" applyAlignment="1">
      <alignment horizontal="right" vertical="center"/>
    </xf>
    <xf numFmtId="181" fontId="6" fillId="4" borderId="1" xfId="0" applyNumberFormat="1" applyFont="1" applyFill="1" applyBorder="1" applyAlignment="1">
      <alignment horizontal="right" vertical="center"/>
    </xf>
    <xf numFmtId="3" fontId="1" fillId="4" borderId="5" xfId="39" applyNumberFormat="1" applyFont="1" applyFill="1" applyBorder="1" applyAlignment="1">
      <alignment horizontal="right" vertical="center"/>
    </xf>
    <xf numFmtId="0" fontId="0" fillId="4" borderId="13" xfId="0" applyFill="1" applyBorder="1" applyAlignment="1">
      <alignment wrapText="1"/>
    </xf>
    <xf numFmtId="0" fontId="0" fillId="4" borderId="7" xfId="0" applyFill="1" applyBorder="1" applyAlignment="1">
      <alignment wrapText="1"/>
    </xf>
    <xf numFmtId="3" fontId="1" fillId="4" borderId="11" xfId="164" applyNumberFormat="1" applyFont="1" applyFill="1" applyBorder="1" applyAlignment="1">
      <alignment vertical="center"/>
    </xf>
    <xf numFmtId="1" fontId="1" fillId="4" borderId="11" xfId="35" applyNumberFormat="1" applyFont="1" applyFill="1" applyBorder="1" applyAlignment="1">
      <alignment vertical="center"/>
    </xf>
    <xf numFmtId="3" fontId="6" fillId="4" borderId="11" xfId="36" applyNumberFormat="1" applyFont="1" applyFill="1" applyBorder="1" applyAlignment="1">
      <alignment vertical="center"/>
    </xf>
    <xf numFmtId="3" fontId="1" fillId="4" borderId="5" xfId="164" applyNumberFormat="1" applyFont="1" applyFill="1" applyBorder="1" applyAlignment="1">
      <alignment vertical="center"/>
    </xf>
    <xf numFmtId="181" fontId="6" fillId="4" borderId="6" xfId="0" applyNumberFormat="1" applyFont="1" applyFill="1" applyBorder="1" applyAlignment="1">
      <alignment vertical="center"/>
    </xf>
    <xf numFmtId="3" fontId="1" fillId="4" borderId="1" xfId="164" applyNumberFormat="1" applyFont="1" applyFill="1" applyBorder="1" applyAlignment="1">
      <alignment vertical="center"/>
    </xf>
    <xf numFmtId="181" fontId="6" fillId="4" borderId="1" xfId="0" applyNumberFormat="1" applyFont="1" applyFill="1" applyBorder="1" applyAlignment="1">
      <alignment vertical="center"/>
    </xf>
    <xf numFmtId="3" fontId="1" fillId="4" borderId="5" xfId="39" applyNumberFormat="1" applyFont="1" applyFill="1" applyBorder="1" applyAlignment="1">
      <alignment vertical="center"/>
    </xf>
    <xf numFmtId="3" fontId="6" fillId="4" borderId="5" xfId="0" applyNumberFormat="1" applyFont="1" applyFill="1" applyBorder="1" applyAlignment="1">
      <alignment vertical="center"/>
    </xf>
    <xf numFmtId="0" fontId="0" fillId="4" borderId="5" xfId="0" applyFont="1" applyFill="1" applyBorder="1" applyAlignment="1">
      <alignment horizontal="right" vertical="center"/>
    </xf>
    <xf numFmtId="0" fontId="0" fillId="4" borderId="1" xfId="0" applyFont="1" applyFill="1" applyBorder="1" applyAlignment="1">
      <alignment horizontal="right" vertical="center"/>
    </xf>
    <xf numFmtId="3" fontId="6" fillId="4" borderId="4" xfId="36" applyNumberFormat="1" applyFont="1" applyFill="1" applyBorder="1" applyAlignment="1">
      <alignment horizontal="right" vertical="center"/>
    </xf>
    <xf numFmtId="0" fontId="0" fillId="4" borderId="7" xfId="0" applyFill="1" applyBorder="1" applyAlignment="1">
      <alignment vertical="center"/>
    </xf>
    <xf numFmtId="3" fontId="1" fillId="4" borderId="5" xfId="0" applyNumberFormat="1" applyFont="1" applyFill="1" applyBorder="1" applyAlignment="1">
      <alignment horizontal="right" vertical="center"/>
    </xf>
    <xf numFmtId="181" fontId="1" fillId="4" borderId="6" xfId="0" applyNumberFormat="1" applyFont="1" applyFill="1" applyBorder="1" applyAlignment="1">
      <alignment horizontal="right" vertical="center"/>
    </xf>
    <xf numFmtId="181" fontId="1" fillId="4" borderId="3" xfId="35" applyNumberFormat="1" applyFont="1" applyFill="1" applyBorder="1" applyAlignment="1">
      <alignment horizontal="right" vertical="center"/>
    </xf>
    <xf numFmtId="0" fontId="0" fillId="4" borderId="13" xfId="0" applyFill="1" applyBorder="1" applyAlignment="1"/>
    <xf numFmtId="0" fontId="0" fillId="4" borderId="7" xfId="0" applyFill="1" applyBorder="1" applyAlignment="1"/>
    <xf numFmtId="3" fontId="1" fillId="4" borderId="0" xfId="0" applyNumberFormat="1" applyFont="1" applyFill="1" applyBorder="1" applyAlignment="1">
      <alignment horizontal="right" vertical="center"/>
    </xf>
    <xf numFmtId="0" fontId="0" fillId="4" borderId="7" xfId="0" applyFont="1" applyFill="1" applyBorder="1" applyAlignment="1">
      <alignment wrapText="1"/>
    </xf>
    <xf numFmtId="1" fontId="6" fillId="4" borderId="5" xfId="0" applyNumberFormat="1" applyFont="1" applyFill="1" applyBorder="1" applyAlignment="1">
      <alignment horizontal="right" vertical="center"/>
    </xf>
    <xf numFmtId="181" fontId="6" fillId="4" borderId="6" xfId="0" applyNumberFormat="1" applyFont="1" applyFill="1" applyBorder="1" applyAlignment="1">
      <alignment horizontal="right" vertical="center"/>
    </xf>
    <xf numFmtId="0" fontId="2" fillId="4" borderId="4" xfId="0" applyFont="1" applyFill="1" applyBorder="1" applyAlignment="1">
      <alignment wrapText="1"/>
    </xf>
    <xf numFmtId="0" fontId="1" fillId="4" borderId="11" xfId="0" applyFont="1" applyFill="1" applyBorder="1" applyAlignment="1">
      <alignment horizontal="right" vertical="center"/>
    </xf>
    <xf numFmtId="0" fontId="1" fillId="4" borderId="4" xfId="0" applyFont="1" applyFill="1" applyBorder="1" applyAlignment="1">
      <alignment horizontal="right" vertical="center"/>
    </xf>
    <xf numFmtId="0" fontId="0" fillId="4" borderId="5" xfId="0" applyFont="1" applyFill="1" applyBorder="1" applyAlignment="1">
      <alignment wrapText="1"/>
    </xf>
    <xf numFmtId="0" fontId="0" fillId="4" borderId="1" xfId="0" applyFont="1" applyFill="1" applyBorder="1" applyAlignment="1">
      <alignment horizontal="right" vertical="center" wrapText="1"/>
    </xf>
    <xf numFmtId="180" fontId="6" fillId="4" borderId="0" xfId="0" applyNumberFormat="1" applyFont="1" applyFill="1" applyBorder="1" applyAlignment="1">
      <alignment horizontal="right"/>
    </xf>
    <xf numFmtId="0" fontId="0" fillId="4" borderId="0" xfId="0" applyFont="1" applyFill="1"/>
    <xf numFmtId="0" fontId="0" fillId="4" borderId="3" xfId="0" applyFont="1" applyFill="1" applyBorder="1"/>
    <xf numFmtId="181" fontId="0" fillId="4" borderId="3" xfId="0" applyNumberFormat="1" applyFont="1" applyFill="1" applyBorder="1"/>
    <xf numFmtId="0" fontId="0" fillId="4" borderId="5" xfId="0" applyFill="1" applyBorder="1" applyAlignment="1">
      <alignment horizontal="right" vertical="center"/>
    </xf>
    <xf numFmtId="3" fontId="1" fillId="4" borderId="0" xfId="228" applyNumberFormat="1" applyFont="1" applyFill="1" applyAlignment="1">
      <alignment horizontal="right" vertical="center"/>
    </xf>
    <xf numFmtId="3" fontId="1" fillId="4" borderId="11" xfId="228" applyNumberFormat="1" applyFont="1" applyFill="1" applyBorder="1" applyAlignment="1">
      <alignment horizontal="right" vertical="center"/>
    </xf>
    <xf numFmtId="3" fontId="6" fillId="4" borderId="11" xfId="36" applyNumberFormat="1" applyFont="1" applyFill="1" applyBorder="1" applyAlignment="1">
      <alignment horizontal="right" vertical="center"/>
    </xf>
    <xf numFmtId="3" fontId="1" fillId="4" borderId="8" xfId="228" applyNumberFormat="1" applyFont="1" applyFill="1" applyBorder="1" applyAlignment="1">
      <alignment horizontal="right" vertical="center"/>
    </xf>
    <xf numFmtId="181" fontId="0" fillId="4" borderId="9" xfId="1" applyNumberFormat="1" applyFont="1" applyFill="1" applyBorder="1" applyAlignment="1">
      <alignment vertical="center"/>
    </xf>
    <xf numFmtId="3" fontId="1" fillId="4" borderId="8" xfId="35" applyNumberFormat="1" applyFont="1" applyFill="1" applyBorder="1" applyAlignment="1">
      <alignment horizontal="right" vertical="center"/>
    </xf>
    <xf numFmtId="3" fontId="1" fillId="4" borderId="10" xfId="228" applyNumberFormat="1" applyFont="1" applyFill="1" applyBorder="1" applyAlignment="1">
      <alignment horizontal="right" vertical="center"/>
    </xf>
    <xf numFmtId="3" fontId="6" fillId="4" borderId="8" xfId="2" applyNumberFormat="1" applyFont="1" applyFill="1" applyBorder="1" applyAlignment="1">
      <alignment horizontal="right" vertical="center"/>
    </xf>
    <xf numFmtId="3" fontId="1" fillId="4" borderId="4" xfId="228" applyNumberFormat="1" applyFont="1" applyFill="1" applyBorder="1" applyAlignment="1">
      <alignment horizontal="right" vertical="center"/>
    </xf>
    <xf numFmtId="3" fontId="1" fillId="4" borderId="5" xfId="228" applyNumberFormat="1" applyFont="1" applyFill="1" applyBorder="1" applyAlignment="1">
      <alignment horizontal="right" vertical="center"/>
    </xf>
    <xf numFmtId="181" fontId="0" fillId="4" borderId="6" xfId="1" applyNumberFormat="1" applyFont="1" applyFill="1" applyBorder="1" applyAlignment="1">
      <alignment vertical="center"/>
    </xf>
    <xf numFmtId="3" fontId="1" fillId="4" borderId="5" xfId="35" applyNumberFormat="1" applyFont="1" applyFill="1" applyBorder="1" applyAlignment="1">
      <alignment horizontal="right" vertical="center"/>
    </xf>
    <xf numFmtId="3" fontId="1" fillId="4" borderId="1" xfId="228" applyNumberFormat="1" applyFont="1" applyFill="1" applyBorder="1" applyAlignment="1">
      <alignment horizontal="right" vertical="center"/>
    </xf>
    <xf numFmtId="194" fontId="1" fillId="4" borderId="2" xfId="35" applyNumberFormat="1" applyFont="1" applyFill="1" applyBorder="1" applyAlignment="1">
      <alignment horizontal="right" vertical="center"/>
    </xf>
    <xf numFmtId="3" fontId="15" fillId="4" borderId="0" xfId="0" applyNumberFormat="1" applyFont="1" applyFill="1" applyBorder="1" applyAlignment="1">
      <alignment horizontal="right" vertical="center"/>
    </xf>
    <xf numFmtId="3" fontId="6" fillId="4" borderId="10" xfId="0" applyNumberFormat="1" applyFont="1" applyFill="1" applyBorder="1" applyAlignment="1">
      <alignment horizontal="right" vertical="center"/>
    </xf>
    <xf numFmtId="181" fontId="15" fillId="4" borderId="12" xfId="0" applyNumberFormat="1" applyFont="1" applyFill="1" applyBorder="1" applyAlignment="1">
      <alignment horizontal="right" vertical="center"/>
    </xf>
    <xf numFmtId="181" fontId="15" fillId="4" borderId="2" xfId="0" applyNumberFormat="1" applyFont="1" applyFill="1" applyBorder="1" applyAlignment="1">
      <alignment horizontal="right" vertical="center"/>
    </xf>
    <xf numFmtId="181" fontId="15" fillId="4" borderId="18" xfId="0" applyNumberFormat="1" applyFont="1" applyFill="1" applyBorder="1" applyAlignment="1">
      <alignment horizontal="right" vertical="center"/>
    </xf>
    <xf numFmtId="181" fontId="15" fillId="4" borderId="19" xfId="0" applyNumberFormat="1" applyFont="1" applyFill="1" applyBorder="1" applyAlignment="1">
      <alignment horizontal="right" vertical="center"/>
    </xf>
    <xf numFmtId="0" fontId="14" fillId="4" borderId="0" xfId="34" applyFill="1" applyAlignment="1">
      <alignment vertical="center"/>
    </xf>
    <xf numFmtId="0" fontId="0" fillId="4" borderId="0" xfId="0" applyFont="1" applyFill="1" applyBorder="1" applyAlignment="1">
      <alignment vertical="center" wrapText="1"/>
    </xf>
    <xf numFmtId="181" fontId="6" fillId="4" borderId="3" xfId="2" applyNumberFormat="1" applyFont="1" applyFill="1" applyBorder="1" applyAlignment="1">
      <alignment horizontal="right" vertical="center"/>
    </xf>
    <xf numFmtId="3" fontId="6" fillId="4" borderId="4" xfId="36" applyNumberFormat="1" applyFont="1" applyFill="1" applyBorder="1"/>
    <xf numFmtId="3" fontId="0" fillId="4" borderId="4" xfId="0" applyNumberFormat="1" applyFont="1" applyFill="1" applyBorder="1" applyAlignment="1">
      <alignment horizontal="right" vertical="center"/>
    </xf>
    <xf numFmtId="181" fontId="16" fillId="4" borderId="3" xfId="1" applyNumberFormat="1" applyFont="1" applyFill="1" applyBorder="1"/>
    <xf numFmtId="0" fontId="0" fillId="4" borderId="3" xfId="0" applyFont="1" applyFill="1" applyBorder="1" applyAlignment="1">
      <alignment vertical="center" wrapText="1"/>
    </xf>
    <xf numFmtId="0" fontId="0" fillId="4" borderId="1" xfId="0" applyFont="1" applyFill="1" applyBorder="1" applyAlignment="1">
      <alignment vertical="center" wrapText="1"/>
    </xf>
    <xf numFmtId="3" fontId="0" fillId="4" borderId="5" xfId="1" applyNumberFormat="1" applyFont="1" applyFill="1" applyBorder="1" applyAlignment="1">
      <alignment horizontal="right" vertical="center"/>
    </xf>
    <xf numFmtId="181" fontId="16" fillId="4" borderId="6" xfId="1" applyNumberFormat="1" applyFont="1" applyFill="1" applyBorder="1"/>
    <xf numFmtId="0" fontId="2" fillId="4" borderId="12" xfId="0" applyFont="1" applyFill="1" applyBorder="1" applyAlignment="1">
      <alignment horizontal="left" vertical="center" wrapText="1"/>
    </xf>
    <xf numFmtId="3" fontId="0" fillId="4" borderId="12" xfId="1" applyNumberFormat="1" applyFont="1" applyFill="1" applyBorder="1" applyAlignment="1">
      <alignment horizontal="right" vertical="center"/>
    </xf>
    <xf numFmtId="178" fontId="0" fillId="4" borderId="12" xfId="1" applyNumberFormat="1" applyFont="1" applyFill="1" applyBorder="1" applyAlignment="1">
      <alignment horizontal="right" vertical="center"/>
    </xf>
    <xf numFmtId="178" fontId="6" fillId="4" borderId="0" xfId="2" applyNumberFormat="1" applyFont="1" applyFill="1" applyBorder="1" applyAlignment="1">
      <alignment horizontal="right" vertical="center"/>
    </xf>
    <xf numFmtId="178" fontId="6" fillId="4" borderId="0" xfId="0" applyNumberFormat="1" applyFont="1" applyFill="1" applyBorder="1" applyAlignment="1">
      <alignment horizontal="right" vertical="center"/>
    </xf>
    <xf numFmtId="180" fontId="6" fillId="4" borderId="0" xfId="2" applyNumberFormat="1" applyFont="1" applyFill="1" applyBorder="1" applyAlignment="1">
      <alignment horizontal="right" vertical="center"/>
    </xf>
    <xf numFmtId="180" fontId="0" fillId="4" borderId="0" xfId="0" applyNumberFormat="1" applyFont="1" applyFill="1" applyBorder="1" applyAlignment="1">
      <alignment horizontal="right" vertical="center"/>
    </xf>
    <xf numFmtId="181" fontId="6" fillId="4" borderId="9" xfId="1" applyNumberFormat="1" applyFont="1" applyFill="1" applyBorder="1" applyAlignment="1">
      <alignment horizontal="right" vertical="center"/>
    </xf>
    <xf numFmtId="178" fontId="6" fillId="4" borderId="10" xfId="2" applyNumberFormat="1" applyFont="1" applyFill="1" applyBorder="1" applyAlignment="1">
      <alignment horizontal="right" vertical="center"/>
    </xf>
    <xf numFmtId="3" fontId="0" fillId="4" borderId="0" xfId="1" applyNumberFormat="1" applyFont="1" applyFill="1" applyBorder="1" applyAlignment="1">
      <alignment horizontal="right" vertical="center"/>
    </xf>
    <xf numFmtId="3" fontId="1" fillId="4" borderId="4" xfId="0" applyNumberFormat="1" applyFont="1" applyFill="1" applyBorder="1" applyAlignment="1">
      <alignment horizontal="right" vertical="center"/>
    </xf>
    <xf numFmtId="3" fontId="1" fillId="4" borderId="8" xfId="0" applyNumberFormat="1" applyFont="1" applyFill="1" applyBorder="1" applyAlignment="1">
      <alignment horizontal="right" vertical="center"/>
    </xf>
    <xf numFmtId="3" fontId="0" fillId="4" borderId="1" xfId="0" applyNumberFormat="1" applyFont="1" applyFill="1" applyBorder="1" applyAlignment="1">
      <alignment horizontal="right" vertical="center"/>
    </xf>
    <xf numFmtId="3" fontId="0" fillId="4" borderId="10" xfId="0" applyNumberFormat="1" applyFont="1" applyFill="1" applyBorder="1" applyAlignment="1">
      <alignment horizontal="right" vertical="center"/>
    </xf>
    <xf numFmtId="3" fontId="0" fillId="4" borderId="11" xfId="1" applyNumberFormat="1" applyFont="1" applyFill="1" applyBorder="1" applyAlignment="1">
      <alignment horizontal="right" vertical="center"/>
    </xf>
    <xf numFmtId="3" fontId="0" fillId="4" borderId="8" xfId="0" applyNumberFormat="1" applyFont="1" applyFill="1" applyBorder="1" applyAlignment="1">
      <alignment horizontal="right" vertical="center"/>
    </xf>
    <xf numFmtId="3" fontId="0" fillId="4" borderId="4" xfId="1" applyNumberFormat="1" applyFont="1" applyFill="1" applyBorder="1" applyAlignment="1">
      <alignment horizontal="right" vertical="center"/>
    </xf>
    <xf numFmtId="3" fontId="0" fillId="4" borderId="10" xfId="0" applyNumberFormat="1" applyFill="1" applyBorder="1" applyAlignment="1">
      <alignment horizontal="right" vertical="center"/>
    </xf>
    <xf numFmtId="0" fontId="0" fillId="4" borderId="0" xfId="0" applyFont="1" applyFill="1" applyBorder="1"/>
    <xf numFmtId="0" fontId="0" fillId="4" borderId="11" xfId="0" applyFill="1" applyBorder="1"/>
    <xf numFmtId="0" fontId="0" fillId="4" borderId="2" xfId="0" applyFill="1" applyBorder="1"/>
    <xf numFmtId="0" fontId="0" fillId="4" borderId="3" xfId="0" applyFill="1" applyBorder="1"/>
    <xf numFmtId="3" fontId="50" fillId="4" borderId="12" xfId="0" applyNumberFormat="1" applyFont="1" applyFill="1" applyBorder="1" applyAlignment="1">
      <alignment horizontal="right" vertical="center"/>
    </xf>
    <xf numFmtId="3" fontId="50" fillId="4" borderId="11" xfId="0" applyNumberFormat="1" applyFont="1" applyFill="1" applyBorder="1" applyAlignment="1">
      <alignment horizontal="right" vertical="center"/>
    </xf>
    <xf numFmtId="181" fontId="6" fillId="4" borderId="2" xfId="2" applyNumberFormat="1" applyFont="1" applyFill="1" applyBorder="1" applyAlignment="1">
      <alignment horizontal="right" vertical="center"/>
    </xf>
    <xf numFmtId="0" fontId="0" fillId="4" borderId="3" xfId="0" applyFill="1" applyBorder="1" applyAlignment="1">
      <alignment wrapText="1"/>
    </xf>
    <xf numFmtId="3" fontId="50" fillId="4" borderId="0" xfId="0" applyNumberFormat="1" applyFont="1" applyFill="1" applyAlignment="1">
      <alignment horizontal="right" vertical="center"/>
    </xf>
    <xf numFmtId="181" fontId="6" fillId="4" borderId="0" xfId="0" applyNumberFormat="1" applyFont="1" applyFill="1" applyAlignment="1">
      <alignment horizontal="right" vertical="center"/>
    </xf>
    <xf numFmtId="3" fontId="50" fillId="4" borderId="4" xfId="0" applyNumberFormat="1" applyFont="1" applyFill="1" applyBorder="1" applyAlignment="1">
      <alignment horizontal="right" vertical="center"/>
    </xf>
    <xf numFmtId="0" fontId="0" fillId="4" borderId="6" xfId="0" applyFill="1" applyBorder="1" applyAlignment="1">
      <alignment wrapText="1"/>
    </xf>
    <xf numFmtId="3" fontId="50" fillId="4" borderId="1" xfId="0" applyNumberFormat="1" applyFont="1" applyFill="1" applyBorder="1" applyAlignment="1">
      <alignment horizontal="right" vertical="center"/>
    </xf>
    <xf numFmtId="3" fontId="50" fillId="4" borderId="5" xfId="0" applyNumberFormat="1" applyFont="1" applyFill="1" applyBorder="1" applyAlignment="1">
      <alignment horizontal="right" vertical="center"/>
    </xf>
    <xf numFmtId="0" fontId="0" fillId="4" borderId="12" xfId="0" applyFill="1" applyBorder="1" applyAlignment="1">
      <alignment wrapText="1"/>
    </xf>
    <xf numFmtId="0" fontId="2" fillId="4" borderId="2" xfId="0" applyFont="1" applyFill="1" applyBorder="1" applyAlignment="1">
      <alignment wrapText="1"/>
    </xf>
    <xf numFmtId="0" fontId="0" fillId="0" borderId="0" xfId="0" applyAlignment="1">
      <alignment horizontal="left"/>
    </xf>
    <xf numFmtId="181" fontId="6" fillId="4" borderId="2" xfId="2" applyNumberFormat="1" applyFont="1" applyFill="1" applyBorder="1" applyAlignment="1">
      <alignment vertical="center"/>
    </xf>
    <xf numFmtId="178" fontId="6" fillId="4" borderId="0" xfId="0" applyNumberFormat="1" applyFont="1" applyFill="1" applyBorder="1" applyAlignment="1">
      <alignment vertical="center"/>
    </xf>
    <xf numFmtId="178" fontId="6" fillId="4" borderId="0" xfId="2" applyNumberFormat="1" applyFont="1" applyFill="1" applyBorder="1" applyAlignment="1">
      <alignment vertical="center"/>
    </xf>
    <xf numFmtId="3" fontId="1" fillId="4" borderId="0" xfId="1" applyNumberFormat="1" applyFont="1" applyFill="1" applyBorder="1" applyAlignment="1">
      <alignment vertical="center"/>
    </xf>
    <xf numFmtId="178" fontId="1" fillId="4" borderId="0" xfId="1" applyNumberFormat="1" applyFont="1" applyFill="1" applyBorder="1" applyAlignment="1">
      <alignment vertical="center"/>
    </xf>
    <xf numFmtId="3" fontId="1" fillId="4" borderId="12" xfId="1" applyNumberFormat="1" applyFont="1" applyFill="1" applyBorder="1" applyAlignment="1">
      <alignment vertical="center"/>
    </xf>
    <xf numFmtId="178" fontId="1" fillId="4" borderId="12" xfId="1" applyNumberFormat="1" applyFont="1" applyFill="1" applyBorder="1" applyAlignment="1">
      <alignment vertical="center"/>
    </xf>
    <xf numFmtId="3" fontId="1" fillId="4" borderId="1" xfId="0" applyNumberFormat="1" applyFont="1" applyFill="1" applyBorder="1" applyAlignment="1">
      <alignment vertical="center"/>
    </xf>
    <xf numFmtId="178" fontId="6" fillId="4" borderId="1" xfId="2" applyNumberFormat="1" applyFont="1" applyFill="1" applyBorder="1" applyAlignment="1">
      <alignment vertical="center"/>
    </xf>
    <xf numFmtId="3" fontId="1" fillId="4" borderId="10" xfId="0" applyNumberFormat="1" applyFont="1" applyFill="1" applyBorder="1" applyAlignment="1">
      <alignment vertical="center"/>
    </xf>
    <xf numFmtId="178" fontId="6" fillId="4" borderId="10" xfId="2" applyNumberFormat="1" applyFont="1" applyFill="1" applyBorder="1" applyAlignment="1">
      <alignment vertical="center"/>
    </xf>
    <xf numFmtId="3" fontId="1" fillId="4" borderId="18" xfId="1" applyNumberFormat="1" applyFont="1" applyFill="1" applyBorder="1" applyAlignment="1">
      <alignment vertical="center"/>
    </xf>
    <xf numFmtId="181" fontId="6" fillId="4" borderId="19" xfId="2" applyNumberFormat="1" applyFont="1" applyFill="1" applyBorder="1" applyAlignment="1">
      <alignment vertical="center"/>
    </xf>
    <xf numFmtId="178" fontId="1" fillId="4" borderId="18" xfId="1" applyNumberFormat="1" applyFont="1" applyFill="1" applyBorder="1" applyAlignment="1">
      <alignment vertical="center"/>
    </xf>
    <xf numFmtId="178" fontId="1" fillId="4" borderId="4" xfId="1" applyNumberFormat="1" applyFont="1" applyFill="1" applyBorder="1" applyAlignment="1">
      <alignment vertical="center"/>
    </xf>
    <xf numFmtId="178" fontId="1" fillId="4" borderId="8" xfId="0" applyNumberFormat="1" applyFont="1" applyFill="1" applyBorder="1" applyAlignment="1">
      <alignment vertical="center"/>
    </xf>
    <xf numFmtId="179" fontId="6" fillId="4" borderId="10" xfId="0" applyNumberFormat="1" applyFont="1" applyFill="1" applyBorder="1" applyAlignment="1">
      <alignment vertical="center"/>
    </xf>
    <xf numFmtId="179" fontId="6" fillId="4" borderId="9" xfId="0" applyNumberFormat="1" applyFont="1" applyFill="1" applyBorder="1" applyAlignment="1">
      <alignment vertical="center"/>
    </xf>
    <xf numFmtId="3" fontId="15" fillId="4" borderId="18" xfId="0" applyNumberFormat="1" applyFont="1" applyFill="1" applyBorder="1" applyAlignment="1">
      <alignment horizontal="right" vertical="center"/>
    </xf>
    <xf numFmtId="181" fontId="6" fillId="4" borderId="19" xfId="1" applyNumberFormat="1" applyFont="1" applyFill="1" applyBorder="1" applyAlignment="1">
      <alignment horizontal="right" vertical="center"/>
    </xf>
    <xf numFmtId="1" fontId="6" fillId="4" borderId="1" xfId="0" applyNumberFormat="1" applyFont="1" applyFill="1" applyBorder="1" applyAlignment="1">
      <alignment horizontal="right" vertical="center"/>
    </xf>
    <xf numFmtId="3" fontId="15" fillId="4" borderId="4" xfId="0" applyNumberFormat="1" applyFont="1" applyFill="1" applyBorder="1" applyAlignment="1">
      <alignment horizontal="right" vertical="center"/>
    </xf>
    <xf numFmtId="0" fontId="0" fillId="0" borderId="0" xfId="0" applyAlignment="1">
      <alignment horizontal="left" vertical="top"/>
    </xf>
    <xf numFmtId="3" fontId="1" fillId="4" borderId="0" xfId="1" applyNumberFormat="1" applyFont="1" applyFill="1" applyBorder="1" applyAlignment="1">
      <alignment horizontal="right" vertical="center"/>
    </xf>
    <xf numFmtId="0" fontId="0" fillId="4" borderId="13" xfId="0" applyFill="1" applyBorder="1" applyAlignment="1">
      <alignment horizontal="center"/>
    </xf>
    <xf numFmtId="0" fontId="0" fillId="4" borderId="7" xfId="0" applyFill="1" applyBorder="1" applyAlignment="1">
      <alignment horizontal="center"/>
    </xf>
    <xf numFmtId="0" fontId="0" fillId="0" borderId="0" xfId="0" applyFill="1"/>
    <xf numFmtId="181" fontId="6" fillId="4" borderId="9" xfId="0" applyNumberFormat="1" applyFont="1" applyFill="1" applyBorder="1" applyAlignment="1">
      <alignment horizontal="right" vertical="center"/>
    </xf>
    <xf numFmtId="181" fontId="6" fillId="4" borderId="12" xfId="2" applyNumberFormat="1" applyFont="1" applyFill="1" applyBorder="1" applyAlignment="1">
      <alignment horizontal="right" vertical="center"/>
    </xf>
    <xf numFmtId="0" fontId="0" fillId="0" borderId="4" xfId="0" applyFill="1" applyBorder="1" applyAlignment="1">
      <alignment horizontal="right" vertical="center" wrapText="1"/>
    </xf>
    <xf numFmtId="0" fontId="0" fillId="0" borderId="0" xfId="0" applyFill="1" applyBorder="1" applyAlignment="1">
      <alignment horizontal="right" vertical="center" wrapText="1"/>
    </xf>
    <xf numFmtId="3" fontId="50" fillId="0" borderId="4" xfId="0" applyNumberFormat="1" applyFont="1" applyFill="1" applyBorder="1" applyAlignment="1">
      <alignment horizontal="right" vertical="center"/>
    </xf>
    <xf numFmtId="181" fontId="6" fillId="0" borderId="0" xfId="2" applyNumberFormat="1" applyFont="1" applyFill="1" applyBorder="1" applyAlignment="1">
      <alignment horizontal="right" vertical="center"/>
    </xf>
    <xf numFmtId="181" fontId="6" fillId="0" borderId="0" xfId="0" applyNumberFormat="1" applyFont="1" applyFill="1" applyBorder="1" applyAlignment="1">
      <alignment horizontal="right" vertical="center"/>
    </xf>
    <xf numFmtId="1" fontId="6" fillId="0" borderId="0" xfId="3" applyNumberFormat="1" applyFont="1" applyFill="1" applyBorder="1" applyAlignment="1">
      <alignment horizontal="right" vertical="center"/>
    </xf>
    <xf numFmtId="0" fontId="0" fillId="4" borderId="14" xfId="0" applyFill="1" applyBorder="1" applyAlignment="1">
      <alignment horizontal="left"/>
    </xf>
    <xf numFmtId="0" fontId="2" fillId="4" borderId="14" xfId="0" applyFont="1" applyFill="1" applyBorder="1" applyAlignment="1">
      <alignment horizontal="left" vertical="center" wrapText="1"/>
    </xf>
    <xf numFmtId="181" fontId="0" fillId="4" borderId="0" xfId="0" applyNumberFormat="1" applyFont="1" applyFill="1" applyBorder="1" applyAlignment="1">
      <alignment horizontal="right" vertical="center" wrapText="1"/>
    </xf>
    <xf numFmtId="181" fontId="0" fillId="4" borderId="3" xfId="0" applyNumberFormat="1" applyFont="1" applyFill="1" applyBorder="1" applyAlignment="1">
      <alignment horizontal="right" vertical="center" wrapText="1"/>
    </xf>
    <xf numFmtId="0" fontId="0" fillId="4" borderId="13" xfId="0" applyFill="1" applyBorder="1" applyAlignment="1">
      <alignment vertical="center" wrapText="1"/>
    </xf>
    <xf numFmtId="3" fontId="0" fillId="4" borderId="12" xfId="35" applyNumberFormat="1" applyFont="1" applyFill="1" applyBorder="1"/>
    <xf numFmtId="3" fontId="0" fillId="4" borderId="11" xfId="35" applyNumberFormat="1" applyFont="1" applyFill="1" applyBorder="1"/>
    <xf numFmtId="3" fontId="6" fillId="4" borderId="12" xfId="36" applyNumberFormat="1" applyFont="1" applyFill="1" applyBorder="1"/>
    <xf numFmtId="181" fontId="0" fillId="4" borderId="0" xfId="0" applyNumberFormat="1" applyFill="1" applyBorder="1" applyAlignment="1">
      <alignment horizontal="right" vertical="center" wrapText="1"/>
    </xf>
    <xf numFmtId="181" fontId="0" fillId="4" borderId="2" xfId="0" applyNumberFormat="1" applyFill="1" applyBorder="1" applyAlignment="1">
      <alignment horizontal="right" vertical="center" wrapText="1"/>
    </xf>
    <xf numFmtId="181" fontId="0" fillId="4" borderId="3" xfId="0" applyNumberFormat="1" applyFill="1" applyBorder="1" applyAlignment="1">
      <alignment horizontal="right" vertical="center" wrapText="1"/>
    </xf>
    <xf numFmtId="0" fontId="2" fillId="4" borderId="4" xfId="0" applyFont="1" applyFill="1" applyBorder="1" applyAlignment="1">
      <alignment horizontal="center" vertical="center" wrapText="1"/>
    </xf>
    <xf numFmtId="0" fontId="2" fillId="0" borderId="0" xfId="0" applyFont="1" applyFill="1" applyBorder="1" applyAlignment="1">
      <alignment horizontal="center" vertical="center"/>
    </xf>
    <xf numFmtId="195" fontId="6" fillId="4" borderId="3" xfId="1" applyNumberFormat="1" applyFont="1" applyFill="1" applyBorder="1" applyAlignment="1">
      <alignment vertical="center"/>
    </xf>
    <xf numFmtId="195" fontId="6" fillId="4" borderId="0" xfId="0" applyNumberFormat="1" applyFont="1" applyFill="1" applyBorder="1" applyAlignment="1">
      <alignment horizontal="right"/>
    </xf>
    <xf numFmtId="181" fontId="0" fillId="4" borderId="3" xfId="1" applyNumberFormat="1" applyFont="1" applyFill="1" applyBorder="1"/>
    <xf numFmtId="181" fontId="0" fillId="4" borderId="6" xfId="1" applyNumberFormat="1" applyFont="1" applyFill="1" applyBorder="1"/>
    <xf numFmtId="3" fontId="15" fillId="4" borderId="4" xfId="230" applyNumberFormat="1" applyFont="1" applyFill="1" applyBorder="1" applyAlignment="1">
      <alignment horizontal="right" vertical="center"/>
    </xf>
    <xf numFmtId="181" fontId="2" fillId="4" borderId="3" xfId="1" applyNumberFormat="1" applyFont="1" applyFill="1" applyBorder="1" applyAlignment="1">
      <alignment horizontal="right" vertical="center"/>
    </xf>
    <xf numFmtId="3" fontId="15" fillId="4" borderId="0" xfId="36" applyNumberFormat="1" applyFont="1" applyFill="1" applyBorder="1" applyAlignment="1">
      <alignment horizontal="right" vertical="center"/>
    </xf>
    <xf numFmtId="3" fontId="15" fillId="4" borderId="4" xfId="36" applyNumberFormat="1" applyFont="1" applyFill="1" applyBorder="1" applyAlignment="1">
      <alignment horizontal="right" vertical="center"/>
    </xf>
    <xf numFmtId="3" fontId="6" fillId="4" borderId="4" xfId="230" applyNumberFormat="1" applyFont="1" applyFill="1" applyBorder="1" applyAlignment="1">
      <alignment horizontal="right" vertical="center"/>
    </xf>
    <xf numFmtId="1" fontId="6" fillId="4" borderId="0" xfId="2" applyNumberFormat="1" applyFont="1" applyFill="1" applyBorder="1" applyAlignment="1">
      <alignment horizontal="right" vertical="center"/>
    </xf>
    <xf numFmtId="1" fontId="1" fillId="4" borderId="0" xfId="1" applyNumberFormat="1" applyFont="1" applyFill="1" applyBorder="1" applyAlignment="1">
      <alignment horizontal="right" vertical="center"/>
    </xf>
    <xf numFmtId="3" fontId="6" fillId="4" borderId="4" xfId="3" applyNumberFormat="1" applyFont="1" applyFill="1" applyBorder="1" applyAlignment="1">
      <alignment horizontal="right" vertical="center"/>
    </xf>
    <xf numFmtId="3" fontId="6" fillId="4" borderId="0" xfId="3" applyNumberFormat="1" applyFont="1" applyFill="1" applyBorder="1" applyAlignment="1">
      <alignment horizontal="right" vertical="center"/>
    </xf>
    <xf numFmtId="1" fontId="1" fillId="4" borderId="0" xfId="0" applyNumberFormat="1" applyFont="1" applyFill="1" applyBorder="1" applyAlignment="1">
      <alignment horizontal="right" vertical="center"/>
    </xf>
    <xf numFmtId="3" fontId="6" fillId="4" borderId="8" xfId="230" applyNumberFormat="1" applyFont="1" applyFill="1" applyBorder="1" applyAlignment="1">
      <alignment horizontal="right" vertical="center"/>
    </xf>
    <xf numFmtId="3" fontId="6" fillId="4" borderId="8" xfId="36" applyNumberFormat="1" applyFont="1" applyFill="1" applyBorder="1" applyAlignment="1">
      <alignment horizontal="right" vertical="center"/>
    </xf>
    <xf numFmtId="3" fontId="1" fillId="4" borderId="10" xfId="0" applyNumberFormat="1" applyFont="1" applyFill="1" applyBorder="1" applyAlignment="1">
      <alignment horizontal="right" vertical="center"/>
    </xf>
    <xf numFmtId="3" fontId="6" fillId="4" borderId="30" xfId="230" applyNumberFormat="1" applyFont="1" applyFill="1" applyBorder="1" applyAlignment="1">
      <alignment horizontal="right" vertical="center"/>
    </xf>
    <xf numFmtId="3" fontId="6" fillId="4" borderId="5" xfId="230" applyNumberFormat="1" applyFont="1" applyFill="1" applyBorder="1" applyAlignment="1">
      <alignment horizontal="right" vertical="center"/>
    </xf>
    <xf numFmtId="1" fontId="1" fillId="4" borderId="1" xfId="1" applyNumberFormat="1" applyFont="1" applyFill="1" applyBorder="1" applyAlignment="1">
      <alignment horizontal="right" vertical="center"/>
    </xf>
    <xf numFmtId="0" fontId="0" fillId="0" borderId="0" xfId="0" applyFont="1" applyFill="1" applyBorder="1" applyAlignment="1">
      <alignment vertical="center" wrapText="1"/>
    </xf>
    <xf numFmtId="2" fontId="0" fillId="0" borderId="0" xfId="0" applyNumberFormat="1" applyFill="1" applyBorder="1"/>
    <xf numFmtId="0" fontId="2" fillId="4" borderId="4" xfId="0" applyFont="1" applyFill="1" applyBorder="1" applyAlignment="1">
      <alignment horizontal="center" vertical="center"/>
    </xf>
    <xf numFmtId="0" fontId="0" fillId="4" borderId="6" xfId="0" applyFill="1" applyBorder="1" applyAlignment="1">
      <alignment vertical="center" wrapText="1"/>
    </xf>
    <xf numFmtId="0" fontId="0" fillId="4" borderId="9" xfId="0" applyFill="1" applyBorder="1" applyAlignment="1">
      <alignment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xf>
    <xf numFmtId="0" fontId="0" fillId="4" borderId="3" xfId="0" quotePrefix="1" applyFont="1" applyFill="1" applyBorder="1" applyAlignment="1">
      <alignment vertical="center" wrapText="1"/>
    </xf>
    <xf numFmtId="0" fontId="0" fillId="4" borderId="9" xfId="0" quotePrefix="1" applyFont="1" applyFill="1" applyBorder="1" applyAlignment="1">
      <alignment vertical="center" wrapText="1"/>
    </xf>
    <xf numFmtId="0" fontId="0" fillId="4" borderId="6" xfId="0" quotePrefix="1" applyFont="1" applyFill="1" applyBorder="1" applyAlignment="1">
      <alignment vertical="center" wrapText="1"/>
    </xf>
    <xf numFmtId="0" fontId="0" fillId="3" borderId="0" xfId="0" applyFill="1"/>
    <xf numFmtId="0" fontId="0" fillId="4" borderId="4" xfId="0" applyFill="1" applyBorder="1" applyAlignment="1">
      <alignment horizontal="center"/>
    </xf>
    <xf numFmtId="0" fontId="2" fillId="4" borderId="3" xfId="0" applyFont="1" applyFill="1" applyBorder="1" applyAlignment="1">
      <alignment horizontal="left" vertical="center" wrapText="1"/>
    </xf>
    <xf numFmtId="0" fontId="0" fillId="4" borderId="0" xfId="0" applyFill="1" applyBorder="1" applyAlignment="1">
      <alignment horizontal="center"/>
    </xf>
    <xf numFmtId="0" fontId="0" fillId="4" borderId="0" xfId="0" applyFill="1" applyBorder="1" applyAlignment="1">
      <alignment horizontal="left" vertical="center" wrapText="1"/>
    </xf>
    <xf numFmtId="0" fontId="2" fillId="4" borderId="0" xfId="0" applyFont="1" applyFill="1" applyBorder="1" applyAlignment="1">
      <alignment horizontal="left" vertical="center" wrapText="1"/>
    </xf>
    <xf numFmtId="1" fontId="0" fillId="4" borderId="4" xfId="0" applyNumberFormat="1" applyFont="1" applyFill="1" applyBorder="1" applyAlignment="1">
      <alignment horizontal="right" vertical="center"/>
    </xf>
    <xf numFmtId="0" fontId="2" fillId="0" borderId="0" xfId="0" applyFont="1" applyFill="1" applyBorder="1" applyAlignment="1">
      <alignment vertical="center"/>
    </xf>
    <xf numFmtId="1" fontId="0" fillId="0" borderId="0" xfId="0" applyNumberFormat="1" applyFont="1" applyFill="1" applyBorder="1" applyAlignment="1">
      <alignment horizontal="right" vertical="center"/>
    </xf>
    <xf numFmtId="1" fontId="0" fillId="0" borderId="0" xfId="0" applyNumberFormat="1" applyFont="1" applyFill="1" applyBorder="1" applyAlignment="1">
      <alignment horizontal="right" vertical="center" wrapText="1"/>
    </xf>
    <xf numFmtId="3" fontId="0" fillId="0" borderId="0" xfId="0" applyNumberFormat="1" applyFont="1" applyFill="1" applyBorder="1" applyAlignment="1">
      <alignment horizontal="right" vertical="center"/>
    </xf>
    <xf numFmtId="3" fontId="0" fillId="0" borderId="0" xfId="0" applyNumberFormat="1" applyFont="1" applyFill="1" applyBorder="1" applyAlignment="1">
      <alignment horizontal="right" vertical="center" wrapText="1"/>
    </xf>
    <xf numFmtId="3" fontId="0" fillId="0" borderId="0" xfId="0" applyNumberFormat="1" applyFont="1" applyFill="1" applyBorder="1"/>
    <xf numFmtId="0" fontId="2" fillId="0" borderId="4" xfId="0" applyFont="1" applyFill="1" applyBorder="1" applyAlignment="1">
      <alignment vertical="center"/>
    </xf>
    <xf numFmtId="1" fontId="0" fillId="0" borderId="4" xfId="0" applyNumberFormat="1" applyFont="1" applyFill="1" applyBorder="1" applyAlignment="1">
      <alignment horizontal="right" vertical="center"/>
    </xf>
    <xf numFmtId="3" fontId="0" fillId="0" borderId="4" xfId="0" applyNumberFormat="1" applyFont="1" applyFill="1" applyBorder="1" applyAlignment="1">
      <alignment horizontal="right" vertical="center"/>
    </xf>
    <xf numFmtId="3" fontId="6" fillId="0" borderId="4" xfId="36" applyNumberFormat="1" applyFont="1" applyFill="1" applyBorder="1"/>
    <xf numFmtId="0" fontId="0" fillId="4" borderId="1" xfId="0" applyFill="1" applyBorder="1" applyAlignment="1">
      <alignment horizontal="left" vertical="center" wrapText="1"/>
    </xf>
    <xf numFmtId="1" fontId="0" fillId="4" borderId="5" xfId="0" applyNumberFormat="1" applyFont="1" applyFill="1" applyBorder="1" applyAlignment="1">
      <alignment horizontal="right" vertical="center"/>
    </xf>
    <xf numFmtId="0" fontId="2" fillId="4" borderId="11" xfId="0" applyFont="1" applyFill="1" applyBorder="1" applyAlignment="1">
      <alignment horizontal="left" vertical="center" wrapText="1"/>
    </xf>
    <xf numFmtId="0" fontId="2" fillId="4" borderId="11" xfId="0" applyFont="1" applyFill="1" applyBorder="1"/>
    <xf numFmtId="0" fontId="0" fillId="4" borderId="16" xfId="0" applyFill="1" applyBorder="1" applyAlignment="1">
      <alignment horizontal="left" vertical="center" wrapText="1"/>
    </xf>
    <xf numFmtId="1" fontId="0" fillId="4" borderId="8" xfId="0" applyNumberFormat="1" applyFont="1" applyFill="1" applyBorder="1" applyAlignment="1">
      <alignment horizontal="right" vertical="center"/>
    </xf>
    <xf numFmtId="181" fontId="0" fillId="4" borderId="9" xfId="0" applyNumberFormat="1" applyFont="1" applyFill="1" applyBorder="1" applyAlignment="1">
      <alignment horizontal="right" vertical="center" wrapText="1"/>
    </xf>
    <xf numFmtId="181" fontId="0" fillId="4" borderId="6" xfId="0" applyNumberFormat="1" applyFont="1" applyFill="1" applyBorder="1" applyAlignment="1">
      <alignment horizontal="right" vertical="center" wrapText="1"/>
    </xf>
    <xf numFmtId="0" fontId="0" fillId="4" borderId="4" xfId="0" applyFill="1" applyBorder="1" applyAlignment="1">
      <alignment horizontal="right" vertical="center"/>
    </xf>
    <xf numFmtId="178" fontId="1" fillId="4" borderId="1" xfId="0" applyNumberFormat="1" applyFont="1" applyFill="1" applyBorder="1" applyAlignment="1">
      <alignment vertical="center"/>
    </xf>
    <xf numFmtId="178" fontId="1" fillId="4" borderId="10" xfId="0" applyNumberFormat="1" applyFont="1" applyFill="1" applyBorder="1" applyAlignment="1">
      <alignment vertical="center"/>
    </xf>
    <xf numFmtId="0" fontId="0" fillId="4" borderId="6" xfId="0" applyFill="1" applyBorder="1"/>
    <xf numFmtId="180" fontId="1" fillId="4" borderId="14" xfId="0" applyNumberFormat="1" applyFont="1" applyFill="1" applyBorder="1" applyAlignment="1">
      <alignment vertical="center"/>
    </xf>
    <xf numFmtId="0" fontId="0" fillId="4" borderId="9" xfId="0" applyFill="1" applyBorder="1"/>
    <xf numFmtId="0" fontId="6" fillId="4" borderId="0" xfId="0" applyNumberFormat="1" applyFont="1" applyFill="1" applyBorder="1" applyAlignment="1">
      <alignment horizontal="right"/>
    </xf>
    <xf numFmtId="0" fontId="0" fillId="2" borderId="0" xfId="0" applyFill="1" applyAlignment="1"/>
    <xf numFmtId="0" fontId="2" fillId="4" borderId="2" xfId="0" applyFont="1" applyFill="1" applyBorder="1"/>
    <xf numFmtId="0" fontId="0" fillId="4" borderId="6" xfId="0" applyFill="1" applyBorder="1" applyAlignment="1">
      <alignment horizontal="right"/>
    </xf>
    <xf numFmtId="0" fontId="0" fillId="0" borderId="0" xfId="0" applyAlignment="1">
      <alignment horizontal="right" vertical="center" wrapText="1"/>
    </xf>
    <xf numFmtId="3" fontId="6" fillId="4" borderId="11" xfId="35" applyNumberFormat="1" applyFont="1" applyFill="1" applyBorder="1" applyAlignment="1">
      <alignment horizontal="right" vertical="center"/>
    </xf>
    <xf numFmtId="181" fontId="6" fillId="4" borderId="12" xfId="35" applyNumberFormat="1" applyFont="1" applyFill="1" applyBorder="1" applyAlignment="1">
      <alignment horizontal="right" vertical="center"/>
    </xf>
    <xf numFmtId="181" fontId="6" fillId="4" borderId="2" xfId="35" applyNumberFormat="1" applyFont="1" applyFill="1" applyBorder="1" applyAlignment="1">
      <alignment horizontal="right" vertical="center"/>
    </xf>
    <xf numFmtId="3" fontId="6" fillId="0" borderId="0" xfId="35" applyNumberFormat="1" applyFont="1" applyAlignment="1">
      <alignment horizontal="right" vertical="center"/>
    </xf>
    <xf numFmtId="181" fontId="6" fillId="0" borderId="0" xfId="35" applyNumberFormat="1" applyFont="1" applyAlignment="1">
      <alignment horizontal="right" vertical="center"/>
    </xf>
    <xf numFmtId="3" fontId="6" fillId="4" borderId="4" xfId="35" applyNumberFormat="1" applyFont="1" applyFill="1" applyBorder="1" applyAlignment="1">
      <alignment horizontal="right" vertical="center"/>
    </xf>
    <xf numFmtId="181" fontId="6" fillId="4" borderId="0" xfId="35" applyNumberFormat="1" applyFont="1" applyFill="1" applyAlignment="1">
      <alignment horizontal="right" vertical="center"/>
    </xf>
    <xf numFmtId="181" fontId="6" fillId="4" borderId="3" xfId="35" applyNumberFormat="1" applyFont="1" applyFill="1" applyBorder="1" applyAlignment="1">
      <alignment horizontal="right" vertical="center"/>
    </xf>
    <xf numFmtId="181" fontId="6" fillId="0" borderId="0" xfId="1" applyNumberFormat="1" applyFont="1" applyFill="1" applyBorder="1" applyAlignment="1">
      <alignment horizontal="right" vertical="center"/>
    </xf>
    <xf numFmtId="3" fontId="6" fillId="4" borderId="11" xfId="230" applyNumberFormat="1" applyFont="1" applyFill="1" applyBorder="1" applyAlignment="1" applyProtection="1">
      <alignment horizontal="right" vertical="center"/>
      <protection locked="0"/>
    </xf>
    <xf numFmtId="3" fontId="6" fillId="0" borderId="0" xfId="3" applyNumberFormat="1" applyFont="1" applyAlignment="1">
      <alignment horizontal="right" vertical="center"/>
    </xf>
    <xf numFmtId="3" fontId="6" fillId="4" borderId="4" xfId="230" applyNumberFormat="1" applyFont="1" applyFill="1" applyBorder="1" applyAlignment="1" applyProtection="1">
      <alignment horizontal="right" vertical="center"/>
      <protection locked="0"/>
    </xf>
    <xf numFmtId="3" fontId="6" fillId="0" borderId="0" xfId="0" applyNumberFormat="1" applyFont="1" applyAlignment="1">
      <alignment horizontal="right" vertical="center"/>
    </xf>
    <xf numFmtId="3" fontId="6" fillId="4" borderId="5" xfId="1" applyNumberFormat="1" applyFont="1" applyFill="1" applyBorder="1" applyAlignment="1">
      <alignment horizontal="right" vertical="center"/>
    </xf>
    <xf numFmtId="3" fontId="6" fillId="0" borderId="0" xfId="1" applyNumberFormat="1" applyFont="1" applyFill="1" applyBorder="1" applyAlignment="1">
      <alignment horizontal="right" vertical="center"/>
    </xf>
    <xf numFmtId="3" fontId="6" fillId="0" borderId="0" xfId="2" applyNumberFormat="1" applyFont="1" applyAlignment="1">
      <alignment horizontal="right" vertical="center"/>
    </xf>
    <xf numFmtId="3" fontId="6" fillId="4" borderId="8" xfId="1" applyNumberFormat="1" applyFont="1" applyFill="1" applyBorder="1" applyAlignment="1">
      <alignment horizontal="right" vertical="center"/>
    </xf>
    <xf numFmtId="181" fontId="6" fillId="4" borderId="10" xfId="1" applyNumberFormat="1" applyFont="1" applyFill="1" applyBorder="1" applyAlignment="1">
      <alignment horizontal="right" vertical="center"/>
    </xf>
    <xf numFmtId="3" fontId="6" fillId="0" borderId="0" xfId="36" applyNumberFormat="1" applyFont="1" applyAlignment="1">
      <alignment horizontal="right" vertical="center"/>
    </xf>
    <xf numFmtId="181" fontId="6" fillId="0" borderId="0" xfId="36" applyNumberFormat="1" applyFont="1" applyAlignment="1">
      <alignment horizontal="right" vertical="center"/>
    </xf>
    <xf numFmtId="3" fontId="6" fillId="4" borderId="4" xfId="1" applyNumberFormat="1" applyFont="1" applyFill="1" applyBorder="1" applyAlignment="1">
      <alignment horizontal="right" vertical="center"/>
    </xf>
    <xf numFmtId="0" fontId="2" fillId="4" borderId="16" xfId="0" applyFont="1" applyFill="1" applyBorder="1" applyAlignment="1">
      <alignment vertical="center" wrapText="1"/>
    </xf>
    <xf numFmtId="0" fontId="2" fillId="4" borderId="7" xfId="0" applyFont="1" applyFill="1" applyBorder="1" applyAlignment="1">
      <alignment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3" fontId="6" fillId="4" borderId="8" xfId="2" applyNumberFormat="1" applyFont="1" applyFill="1" applyBorder="1" applyAlignment="1">
      <alignment vertical="center"/>
    </xf>
    <xf numFmtId="3" fontId="6" fillId="4" borderId="5" xfId="2" applyNumberFormat="1" applyFont="1" applyFill="1" applyBorder="1" applyAlignment="1">
      <alignment vertical="center"/>
    </xf>
    <xf numFmtId="178" fontId="6" fillId="0" borderId="3" xfId="0" applyNumberFormat="1" applyFont="1" applyBorder="1" applyAlignment="1">
      <alignment vertical="center"/>
    </xf>
    <xf numFmtId="178" fontId="6" fillId="0" borderId="0" xfId="0" applyNumberFormat="1" applyFont="1" applyBorder="1" applyAlignment="1">
      <alignment vertical="center"/>
    </xf>
    <xf numFmtId="3" fontId="1" fillId="4" borderId="11" xfId="35" applyNumberFormat="1" applyFont="1" applyFill="1" applyBorder="1" applyAlignment="1">
      <alignment vertical="center"/>
    </xf>
    <xf numFmtId="0" fontId="0" fillId="4" borderId="3" xfId="0" applyFill="1" applyBorder="1" applyAlignment="1">
      <alignment vertical="center" wrapText="1"/>
    </xf>
    <xf numFmtId="0" fontId="0" fillId="4" borderId="0" xfId="0" applyFill="1" applyAlignment="1">
      <alignment horizontal="center" wrapText="1"/>
    </xf>
    <xf numFmtId="0" fontId="14" fillId="4" borderId="0" xfId="34" quotePrefix="1" applyFill="1" applyAlignment="1">
      <alignment horizontal="left" vertical="center"/>
    </xf>
    <xf numFmtId="0" fontId="14" fillId="4" borderId="0" xfId="34" applyFill="1" applyAlignment="1">
      <alignment horizontal="left" vertical="center"/>
    </xf>
    <xf numFmtId="0" fontId="19" fillId="2" borderId="0" xfId="0" applyFont="1" applyFill="1" applyAlignment="1">
      <alignment horizontal="center"/>
    </xf>
    <xf numFmtId="0" fontId="14" fillId="4" borderId="0" xfId="34" quotePrefix="1" applyFont="1" applyFill="1" applyAlignment="1">
      <alignment vertical="center"/>
    </xf>
    <xf numFmtId="0" fontId="14" fillId="4" borderId="0" xfId="34" quotePrefix="1" applyFill="1" applyAlignment="1">
      <alignment vertical="center"/>
    </xf>
    <xf numFmtId="0" fontId="14" fillId="4" borderId="0" xfId="34" applyFill="1" applyAlignment="1">
      <alignment vertical="center"/>
    </xf>
    <xf numFmtId="0" fontId="3" fillId="4" borderId="0" xfId="0" applyFont="1" applyFill="1" applyAlignment="1">
      <alignment horizontal="left"/>
    </xf>
    <xf numFmtId="0" fontId="3" fillId="2" borderId="0" xfId="0" applyFont="1" applyFill="1" applyAlignment="1">
      <alignment horizontal="left"/>
    </xf>
    <xf numFmtId="0" fontId="4" fillId="3" borderId="0" xfId="0" applyFont="1" applyFill="1" applyAlignment="1">
      <alignment horizontal="left"/>
    </xf>
    <xf numFmtId="0" fontId="0" fillId="0" borderId="0" xfId="0" applyAlignment="1">
      <alignment horizontal="left" vertical="top"/>
    </xf>
    <xf numFmtId="0" fontId="0" fillId="4" borderId="2" xfId="0" applyFont="1" applyFill="1" applyBorder="1" applyAlignment="1">
      <alignment horizontal="center"/>
    </xf>
    <xf numFmtId="0" fontId="0" fillId="4" borderId="6" xfId="0" applyFont="1" applyFill="1" applyBorder="1" applyAlignment="1">
      <alignment horizontal="center"/>
    </xf>
    <xf numFmtId="0" fontId="2" fillId="4" borderId="11" xfId="0" applyFont="1" applyFill="1" applyBorder="1" applyAlignment="1">
      <alignment horizontal="center" vertical="center"/>
    </xf>
    <xf numFmtId="0" fontId="2" fillId="4" borderId="2" xfId="0" applyFont="1" applyFill="1" applyBorder="1" applyAlignment="1">
      <alignment horizontal="center" vertical="center"/>
    </xf>
    <xf numFmtId="0" fontId="2" fillId="2" borderId="0" xfId="0" applyFont="1" applyFill="1" applyAlignment="1">
      <alignment horizontal="left"/>
    </xf>
    <xf numFmtId="0" fontId="0" fillId="4" borderId="11" xfId="0" applyFill="1" applyBorder="1" applyAlignment="1">
      <alignment horizontal="center"/>
    </xf>
    <xf numFmtId="0" fontId="0" fillId="4" borderId="2"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2" fillId="4" borderId="12" xfId="0" applyFont="1" applyFill="1" applyBorder="1" applyAlignment="1">
      <alignment horizontal="center" vertical="center"/>
    </xf>
    <xf numFmtId="0" fontId="2" fillId="2" borderId="1" xfId="0" applyFont="1" applyFill="1" applyBorder="1" applyAlignment="1">
      <alignment horizontal="left"/>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xf>
    <xf numFmtId="0" fontId="0" fillId="4" borderId="4" xfId="0" applyFill="1" applyBorder="1" applyAlignment="1">
      <alignment horizontal="center"/>
    </xf>
    <xf numFmtId="0" fontId="0" fillId="4" borderId="3" xfId="0" applyFill="1" applyBorder="1" applyAlignment="1">
      <alignment horizontal="center"/>
    </xf>
    <xf numFmtId="0" fontId="0" fillId="0" borderId="0" xfId="0" applyAlignment="1">
      <alignment horizontal="left" vertical="top" wrapText="1"/>
    </xf>
    <xf numFmtId="0" fontId="2" fillId="2" borderId="0" xfId="0" applyFont="1" applyFill="1" applyBorder="1" applyAlignment="1">
      <alignment horizontal="left"/>
    </xf>
    <xf numFmtId="0" fontId="0" fillId="2" borderId="1" xfId="0" applyFill="1" applyBorder="1" applyAlignment="1">
      <alignment horizontal="left"/>
    </xf>
    <xf numFmtId="0" fontId="0" fillId="4" borderId="11" xfId="0" applyFont="1" applyFill="1" applyBorder="1" applyAlignment="1">
      <alignment horizontal="left" wrapText="1"/>
    </xf>
    <xf numFmtId="0" fontId="0" fillId="4" borderId="2" xfId="0" applyFont="1" applyFill="1" applyBorder="1" applyAlignment="1">
      <alignment horizontal="left" wrapText="1"/>
    </xf>
    <xf numFmtId="0" fontId="2" fillId="4" borderId="4" xfId="0" applyFont="1" applyFill="1" applyBorder="1" applyAlignment="1">
      <alignment horizontal="left" vertical="center" wrapText="1"/>
    </xf>
    <xf numFmtId="0" fontId="2" fillId="4" borderId="3" xfId="0" applyFont="1" applyFill="1" applyBorder="1" applyAlignment="1">
      <alignment horizontal="left" vertical="center" wrapText="1"/>
    </xf>
    <xf numFmtId="0" fontId="0" fillId="4" borderId="30" xfId="0" applyFont="1" applyFill="1" applyBorder="1" applyAlignment="1">
      <alignment horizontal="left" wrapText="1"/>
    </xf>
    <xf numFmtId="0" fontId="0" fillId="4" borderId="19" xfId="0" applyFont="1" applyFill="1" applyBorder="1" applyAlignment="1">
      <alignment horizontal="left" wrapText="1"/>
    </xf>
    <xf numFmtId="0" fontId="2" fillId="4" borderId="1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4" borderId="11" xfId="0" applyFont="1" applyFill="1" applyBorder="1" applyAlignment="1">
      <alignment horizontal="center"/>
    </xf>
    <xf numFmtId="0" fontId="0" fillId="4" borderId="12" xfId="0" applyFont="1" applyFill="1" applyBorder="1" applyAlignment="1">
      <alignment horizontal="center"/>
    </xf>
    <xf numFmtId="0" fontId="0" fillId="4" borderId="5" xfId="0" applyFont="1" applyFill="1" applyBorder="1" applyAlignment="1">
      <alignment horizontal="center"/>
    </xf>
    <xf numFmtId="0" fontId="0" fillId="4" borderId="1" xfId="0" applyFont="1" applyFill="1" applyBorder="1" applyAlignment="1">
      <alignment horizontal="center"/>
    </xf>
    <xf numFmtId="0" fontId="0" fillId="4" borderId="12" xfId="0" applyFill="1" applyBorder="1" applyAlignment="1">
      <alignment horizontal="center"/>
    </xf>
    <xf numFmtId="0" fontId="0" fillId="4" borderId="1" xfId="0" applyFill="1" applyBorder="1" applyAlignment="1">
      <alignment horizontal="center"/>
    </xf>
    <xf numFmtId="0" fontId="0" fillId="4" borderId="4" xfId="0" applyFont="1" applyFill="1" applyBorder="1" applyAlignment="1">
      <alignment horizontal="center"/>
    </xf>
    <xf numFmtId="0" fontId="0" fillId="4" borderId="3" xfId="0" applyFont="1" applyFill="1" applyBorder="1" applyAlignment="1">
      <alignment horizontal="center"/>
    </xf>
    <xf numFmtId="0" fontId="0" fillId="0" borderId="0" xfId="0" applyFont="1" applyAlignment="1">
      <alignment horizontal="left" vertical="top" wrapText="1"/>
    </xf>
    <xf numFmtId="0" fontId="0" fillId="2" borderId="0" xfId="0" applyFont="1" applyFill="1" applyAlignment="1">
      <alignment horizontal="left"/>
    </xf>
    <xf numFmtId="0" fontId="2" fillId="4" borderId="11" xfId="0" applyFont="1" applyFill="1" applyBorder="1" applyAlignment="1">
      <alignment horizontal="center"/>
    </xf>
    <xf numFmtId="0" fontId="2" fillId="4" borderId="2" xfId="0" applyFont="1" applyFill="1" applyBorder="1" applyAlignment="1">
      <alignment horizontal="center"/>
    </xf>
    <xf numFmtId="0" fontId="0" fillId="4" borderId="13" xfId="0" applyFill="1" applyBorder="1" applyAlignment="1">
      <alignment horizontal="center" wrapText="1"/>
    </xf>
    <xf numFmtId="0" fontId="0" fillId="4" borderId="7" xfId="0" applyFill="1" applyBorder="1" applyAlignment="1">
      <alignment horizontal="center" wrapText="1"/>
    </xf>
    <xf numFmtId="0" fontId="0" fillId="2" borderId="0" xfId="0" applyFill="1" applyAlignment="1">
      <alignment horizontal="left"/>
    </xf>
    <xf numFmtId="0" fontId="0" fillId="3" borderId="0" xfId="0" applyFill="1" applyAlignment="1">
      <alignment horizontal="left"/>
    </xf>
    <xf numFmtId="0" fontId="2" fillId="4" borderId="31"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31" xfId="0" applyFont="1" applyFill="1" applyBorder="1" applyAlignment="1">
      <alignment horizontal="center" vertical="center"/>
    </xf>
    <xf numFmtId="0" fontId="2" fillId="0" borderId="0" xfId="0" applyFont="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0" fillId="4" borderId="13" xfId="0" applyFill="1" applyBorder="1" applyAlignment="1">
      <alignment horizontal="center"/>
    </xf>
    <xf numFmtId="0" fontId="0" fillId="4" borderId="7" xfId="0" applyFill="1" applyBorder="1" applyAlignment="1">
      <alignment horizontal="center"/>
    </xf>
  </cellXfs>
  <cellStyles count="232">
    <cellStyle name="0mitP" xfId="44" xr:uid="{00000000-0005-0000-0000-000000000000}"/>
    <cellStyle name="0mitP 2" xfId="45" xr:uid="{00000000-0005-0000-0000-000001000000}"/>
    <cellStyle name="0mitP 3" xfId="46" xr:uid="{00000000-0005-0000-0000-000002000000}"/>
    <cellStyle name="0ohneP" xfId="47" xr:uid="{00000000-0005-0000-0000-000003000000}"/>
    <cellStyle name="0ohneP 2" xfId="48" xr:uid="{00000000-0005-0000-0000-000004000000}"/>
    <cellStyle name="0ohneP 3" xfId="49" xr:uid="{00000000-0005-0000-0000-000005000000}"/>
    <cellStyle name="10mitP" xfId="50" xr:uid="{00000000-0005-0000-0000-000006000000}"/>
    <cellStyle name="10mitP 2" xfId="51" xr:uid="{00000000-0005-0000-0000-000007000000}"/>
    <cellStyle name="10mitP 2 2" xfId="52" xr:uid="{00000000-0005-0000-0000-000008000000}"/>
    <cellStyle name="10mitP 3" xfId="53" xr:uid="{00000000-0005-0000-0000-000009000000}"/>
    <cellStyle name="10mitP 4" xfId="54" xr:uid="{00000000-0005-0000-0000-00000A000000}"/>
    <cellStyle name="1mitP" xfId="55" xr:uid="{00000000-0005-0000-0000-00000B000000}"/>
    <cellStyle name="1mitP 2" xfId="56" xr:uid="{00000000-0005-0000-0000-00000C000000}"/>
    <cellStyle name="1mitP 3" xfId="57" xr:uid="{00000000-0005-0000-0000-00000D000000}"/>
    <cellStyle name="20% - Akzent1" xfId="58" xr:uid="{00000000-0005-0000-0000-00000E000000}"/>
    <cellStyle name="20% - Akzent2" xfId="59" xr:uid="{00000000-0005-0000-0000-00000F000000}"/>
    <cellStyle name="20% - Akzent3" xfId="60" xr:uid="{00000000-0005-0000-0000-000010000000}"/>
    <cellStyle name="20% - Akzent4" xfId="61" xr:uid="{00000000-0005-0000-0000-000011000000}"/>
    <cellStyle name="20% - Akzent5" xfId="62" xr:uid="{00000000-0005-0000-0000-000012000000}"/>
    <cellStyle name="20% - Akzent6" xfId="63" xr:uid="{00000000-0005-0000-0000-000013000000}"/>
    <cellStyle name="3mitP" xfId="64" xr:uid="{00000000-0005-0000-0000-000014000000}"/>
    <cellStyle name="3mitP 2" xfId="65" xr:uid="{00000000-0005-0000-0000-000015000000}"/>
    <cellStyle name="3mitP 2 2" xfId="66" xr:uid="{00000000-0005-0000-0000-000016000000}"/>
    <cellStyle name="3mitP 3" xfId="67" xr:uid="{00000000-0005-0000-0000-000017000000}"/>
    <cellStyle name="3mitP 4" xfId="68" xr:uid="{00000000-0005-0000-0000-000018000000}"/>
    <cellStyle name="3ohneP" xfId="69" xr:uid="{00000000-0005-0000-0000-000019000000}"/>
    <cellStyle name="3ohneP 2" xfId="70" xr:uid="{00000000-0005-0000-0000-00001A000000}"/>
    <cellStyle name="3ohneP 2 2" xfId="71" xr:uid="{00000000-0005-0000-0000-00001B000000}"/>
    <cellStyle name="3ohneP 3" xfId="72" xr:uid="{00000000-0005-0000-0000-00001C000000}"/>
    <cellStyle name="3ohneP 4" xfId="73" xr:uid="{00000000-0005-0000-0000-00001D000000}"/>
    <cellStyle name="40% - Akzent1" xfId="74" xr:uid="{00000000-0005-0000-0000-00001E000000}"/>
    <cellStyle name="40% - Akzent2" xfId="75" xr:uid="{00000000-0005-0000-0000-00001F000000}"/>
    <cellStyle name="40% - Akzent3" xfId="76" xr:uid="{00000000-0005-0000-0000-000020000000}"/>
    <cellStyle name="40% - Akzent4" xfId="77" xr:uid="{00000000-0005-0000-0000-000021000000}"/>
    <cellStyle name="40% - Akzent5" xfId="78" xr:uid="{00000000-0005-0000-0000-000022000000}"/>
    <cellStyle name="40% - Akzent6" xfId="79" xr:uid="{00000000-0005-0000-0000-000023000000}"/>
    <cellStyle name="4mitP" xfId="80" xr:uid="{00000000-0005-0000-0000-000024000000}"/>
    <cellStyle name="4mitP 2" xfId="81" xr:uid="{00000000-0005-0000-0000-000025000000}"/>
    <cellStyle name="4mitP 2 2" xfId="82" xr:uid="{00000000-0005-0000-0000-000026000000}"/>
    <cellStyle name="4mitP 3" xfId="83" xr:uid="{00000000-0005-0000-0000-000027000000}"/>
    <cellStyle name="4mitP 4" xfId="84" xr:uid="{00000000-0005-0000-0000-000028000000}"/>
    <cellStyle name="60% - Akzent1" xfId="85" xr:uid="{00000000-0005-0000-0000-000029000000}"/>
    <cellStyle name="60% - Akzent2" xfId="86" xr:uid="{00000000-0005-0000-0000-00002A000000}"/>
    <cellStyle name="60% - Akzent3" xfId="87" xr:uid="{00000000-0005-0000-0000-00002B000000}"/>
    <cellStyle name="60% - Akzent4" xfId="88" xr:uid="{00000000-0005-0000-0000-00002C000000}"/>
    <cellStyle name="60% - Akzent5" xfId="89" xr:uid="{00000000-0005-0000-0000-00002D000000}"/>
    <cellStyle name="60% - Akzent6" xfId="90" xr:uid="{00000000-0005-0000-0000-00002E000000}"/>
    <cellStyle name="6mitP" xfId="91" xr:uid="{00000000-0005-0000-0000-00002F000000}"/>
    <cellStyle name="6mitP 2" xfId="92" xr:uid="{00000000-0005-0000-0000-000030000000}"/>
    <cellStyle name="6mitP 2 2" xfId="93" xr:uid="{00000000-0005-0000-0000-000031000000}"/>
    <cellStyle name="6mitP 3" xfId="94" xr:uid="{00000000-0005-0000-0000-000032000000}"/>
    <cellStyle name="6mitP 4" xfId="95" xr:uid="{00000000-0005-0000-0000-000033000000}"/>
    <cellStyle name="6ohneP" xfId="96" xr:uid="{00000000-0005-0000-0000-000034000000}"/>
    <cellStyle name="6ohneP 2" xfId="97" xr:uid="{00000000-0005-0000-0000-000035000000}"/>
    <cellStyle name="6ohneP 2 2" xfId="98" xr:uid="{00000000-0005-0000-0000-000036000000}"/>
    <cellStyle name="6ohneP 3" xfId="99" xr:uid="{00000000-0005-0000-0000-000037000000}"/>
    <cellStyle name="6ohneP 4" xfId="100" xr:uid="{00000000-0005-0000-0000-000038000000}"/>
    <cellStyle name="7mitP" xfId="101" xr:uid="{00000000-0005-0000-0000-000039000000}"/>
    <cellStyle name="7mitP 2" xfId="102" xr:uid="{00000000-0005-0000-0000-00003A000000}"/>
    <cellStyle name="7mitP 2 2" xfId="103" xr:uid="{00000000-0005-0000-0000-00003B000000}"/>
    <cellStyle name="7mitP 3" xfId="104" xr:uid="{00000000-0005-0000-0000-00003C000000}"/>
    <cellStyle name="7mitP 4" xfId="105" xr:uid="{00000000-0005-0000-0000-00003D000000}"/>
    <cellStyle name="9mitP" xfId="106" xr:uid="{00000000-0005-0000-0000-00003E000000}"/>
    <cellStyle name="9mitP 2" xfId="107" xr:uid="{00000000-0005-0000-0000-00003F000000}"/>
    <cellStyle name="9mitP 2 2" xfId="108" xr:uid="{00000000-0005-0000-0000-000040000000}"/>
    <cellStyle name="9mitP 3" xfId="109" xr:uid="{00000000-0005-0000-0000-000041000000}"/>
    <cellStyle name="9mitP 4" xfId="110" xr:uid="{00000000-0005-0000-0000-000042000000}"/>
    <cellStyle name="9ohneP" xfId="111" xr:uid="{00000000-0005-0000-0000-000043000000}"/>
    <cellStyle name="9ohneP 2" xfId="112" xr:uid="{00000000-0005-0000-0000-000044000000}"/>
    <cellStyle name="9ohneP 2 2" xfId="113" xr:uid="{00000000-0005-0000-0000-000045000000}"/>
    <cellStyle name="9ohneP 3" xfId="114" xr:uid="{00000000-0005-0000-0000-000046000000}"/>
    <cellStyle name="9ohneP 4" xfId="115" xr:uid="{00000000-0005-0000-0000-000047000000}"/>
    <cellStyle name="Akzent1 2" xfId="116" xr:uid="{00000000-0005-0000-0000-000048000000}"/>
    <cellStyle name="Akzent2 2" xfId="117" xr:uid="{00000000-0005-0000-0000-000049000000}"/>
    <cellStyle name="Akzent3 2" xfId="118" xr:uid="{00000000-0005-0000-0000-00004A000000}"/>
    <cellStyle name="Akzent4 2" xfId="119" xr:uid="{00000000-0005-0000-0000-00004B000000}"/>
    <cellStyle name="Akzent5 2" xfId="120" xr:uid="{00000000-0005-0000-0000-00004C000000}"/>
    <cellStyle name="Akzent6 2" xfId="121" xr:uid="{00000000-0005-0000-0000-00004D000000}"/>
    <cellStyle name="Ausgabe 2" xfId="122" xr:uid="{00000000-0005-0000-0000-00004E000000}"/>
    <cellStyle name="Berechnung 2" xfId="123" xr:uid="{00000000-0005-0000-0000-00004F000000}"/>
    <cellStyle name="Deźimal [0]" xfId="124" xr:uid="{00000000-0005-0000-0000-000050000000}"/>
    <cellStyle name="Deźimal [0] 2" xfId="125" xr:uid="{00000000-0005-0000-0000-000051000000}"/>
    <cellStyle name="Deźimal [0] 2 2" xfId="126" xr:uid="{00000000-0005-0000-0000-000052000000}"/>
    <cellStyle name="Deźimal [0] 3" xfId="127" xr:uid="{00000000-0005-0000-0000-000053000000}"/>
    <cellStyle name="Deźimal [0] 4" xfId="128" xr:uid="{00000000-0005-0000-0000-000054000000}"/>
    <cellStyle name="Eingabe 2" xfId="129" xr:uid="{00000000-0005-0000-0000-000055000000}"/>
    <cellStyle name="Ergebnis 2" xfId="130" xr:uid="{00000000-0005-0000-0000-000056000000}"/>
    <cellStyle name="Erklärender Text 2" xfId="131" xr:uid="{00000000-0005-0000-0000-000057000000}"/>
    <cellStyle name="Euro" xfId="132" xr:uid="{00000000-0005-0000-0000-000058000000}"/>
    <cellStyle name="Euro 2" xfId="133" xr:uid="{00000000-0005-0000-0000-000059000000}"/>
    <cellStyle name="Euro 2 2" xfId="134" xr:uid="{00000000-0005-0000-0000-00005A000000}"/>
    <cellStyle name="Euro 3" xfId="135" xr:uid="{00000000-0005-0000-0000-00005B000000}"/>
    <cellStyle name="Euro 4" xfId="136" xr:uid="{00000000-0005-0000-0000-00005C000000}"/>
    <cellStyle name="gap" xfId="137" xr:uid="{00000000-0005-0000-0000-00005D000000}"/>
    <cellStyle name="Gut 2" xfId="138" xr:uid="{00000000-0005-0000-0000-00005E000000}"/>
    <cellStyle name="hslneu" xfId="5" xr:uid="{00000000-0005-0000-0000-00005F000000}"/>
    <cellStyle name="Hyperlink 2" xfId="139" xr:uid="{00000000-0005-0000-0000-000060000000}"/>
    <cellStyle name="Hyperlink 2 2" xfId="140" xr:uid="{00000000-0005-0000-0000-000061000000}"/>
    <cellStyle name="Hyperlink 3" xfId="141" xr:uid="{00000000-0005-0000-0000-000062000000}"/>
    <cellStyle name="Hyperlink 4" xfId="142" xr:uid="{00000000-0005-0000-0000-000063000000}"/>
    <cellStyle name="Hyperlink 5" xfId="143" xr:uid="{00000000-0005-0000-0000-000064000000}"/>
    <cellStyle name="Hyperlink 6" xfId="144" xr:uid="{00000000-0005-0000-0000-000065000000}"/>
    <cellStyle name="Hyperlink_Stud-GastWS2008-2009" xfId="229" xr:uid="{00000000-0005-0000-0000-000066000000}"/>
    <cellStyle name="Hyperlũnk" xfId="145" xr:uid="{00000000-0005-0000-0000-000067000000}"/>
    <cellStyle name="komma1_leer2" xfId="13" xr:uid="{00000000-0005-0000-0000-000068000000}"/>
    <cellStyle name="leer0" xfId="10" xr:uid="{00000000-0005-0000-0000-000069000000}"/>
    <cellStyle name="leer0 2" xfId="146" xr:uid="{00000000-0005-0000-0000-00006A000000}"/>
    <cellStyle name="leer1" xfId="12" xr:uid="{00000000-0005-0000-0000-00006B000000}"/>
    <cellStyle name="leer1 2" xfId="147" xr:uid="{00000000-0005-0000-0000-00006C000000}"/>
    <cellStyle name="Leer2" xfId="11" xr:uid="{00000000-0005-0000-0000-00006D000000}"/>
    <cellStyle name="Leer2 2" xfId="148" xr:uid="{00000000-0005-0000-0000-00006E000000}"/>
    <cellStyle name="leer3" xfId="14" xr:uid="{00000000-0005-0000-0000-00006F000000}"/>
    <cellStyle name="leer3 2" xfId="149" xr:uid="{00000000-0005-0000-0000-000070000000}"/>
    <cellStyle name="leer4" xfId="15" xr:uid="{00000000-0005-0000-0000-000071000000}"/>
    <cellStyle name="leer4 2" xfId="150" xr:uid="{00000000-0005-0000-0000-000072000000}"/>
    <cellStyle name="leer5" xfId="16" xr:uid="{00000000-0005-0000-0000-000073000000}"/>
    <cellStyle name="leer5 2" xfId="151" xr:uid="{00000000-0005-0000-0000-000074000000}"/>
    <cellStyle name="leer6" xfId="17" xr:uid="{00000000-0005-0000-0000-000075000000}"/>
    <cellStyle name="leer6 2" xfId="152" xr:uid="{00000000-0005-0000-0000-000076000000}"/>
    <cellStyle name="leer7" xfId="18" xr:uid="{00000000-0005-0000-0000-000077000000}"/>
    <cellStyle name="leer7 2" xfId="153" xr:uid="{00000000-0005-0000-0000-000078000000}"/>
    <cellStyle name="leer8" xfId="19" xr:uid="{00000000-0005-0000-0000-000079000000}"/>
    <cellStyle name="leer8 2" xfId="154" xr:uid="{00000000-0005-0000-0000-00007A000000}"/>
    <cellStyle name="leer9" xfId="20" xr:uid="{00000000-0005-0000-0000-00007B000000}"/>
    <cellStyle name="leer9 2" xfId="155" xr:uid="{00000000-0005-0000-0000-00007C000000}"/>
    <cellStyle name="Link" xfId="34" builtinId="8"/>
    <cellStyle name="Neutral 2" xfId="156" xr:uid="{00000000-0005-0000-0000-00007E000000}"/>
    <cellStyle name="nf2" xfId="157" xr:uid="{00000000-0005-0000-0000-00007F000000}"/>
    <cellStyle name="Normal_040831_KapaBedarf-AA_Hochfahrlogik_A2LL_KT" xfId="158" xr:uid="{00000000-0005-0000-0000-000080000000}"/>
    <cellStyle name="Notiz 2" xfId="159" xr:uid="{00000000-0005-0000-0000-000081000000}"/>
    <cellStyle name="Prozent" xfId="1" builtinId="5"/>
    <cellStyle name="Prozent 2" xfId="38" xr:uid="{00000000-0005-0000-0000-000083000000}"/>
    <cellStyle name="Prozent 2 2" xfId="160" xr:uid="{00000000-0005-0000-0000-000084000000}"/>
    <cellStyle name="Prozent 3" xfId="161" xr:uid="{00000000-0005-0000-0000-000085000000}"/>
    <cellStyle name="Prozent 4" xfId="162" xr:uid="{00000000-0005-0000-0000-000086000000}"/>
    <cellStyle name="punkt" xfId="21" xr:uid="{00000000-0005-0000-0000-000087000000}"/>
    <cellStyle name="Schlecht 2" xfId="163" xr:uid="{00000000-0005-0000-0000-000088000000}"/>
    <cellStyle name="Standard" xfId="0" builtinId="0"/>
    <cellStyle name="Standard 10" xfId="36" xr:uid="{00000000-0005-0000-0000-00008A000000}"/>
    <cellStyle name="Standard 11" xfId="165" xr:uid="{00000000-0005-0000-0000-00008B000000}"/>
    <cellStyle name="Standard 12" xfId="166" xr:uid="{00000000-0005-0000-0000-00008C000000}"/>
    <cellStyle name="Standard 13" xfId="167" xr:uid="{00000000-0005-0000-0000-00008D000000}"/>
    <cellStyle name="Standard 14" xfId="168" xr:uid="{00000000-0005-0000-0000-00008E000000}"/>
    <cellStyle name="Standard 15" xfId="169" xr:uid="{00000000-0005-0000-0000-00008F000000}"/>
    <cellStyle name="Standard 16" xfId="170" xr:uid="{00000000-0005-0000-0000-000090000000}"/>
    <cellStyle name="Standard 17" xfId="171" xr:uid="{00000000-0005-0000-0000-000091000000}"/>
    <cellStyle name="Standard 18" xfId="172" xr:uid="{00000000-0005-0000-0000-000092000000}"/>
    <cellStyle name="Standard 19" xfId="173" xr:uid="{00000000-0005-0000-0000-000093000000}"/>
    <cellStyle name="Standard 2" xfId="3" xr:uid="{00000000-0005-0000-0000-000094000000}"/>
    <cellStyle name="Standard 2 2" xfId="2" xr:uid="{00000000-0005-0000-0000-000095000000}"/>
    <cellStyle name="Standard 2 2 2" xfId="174" xr:uid="{00000000-0005-0000-0000-000096000000}"/>
    <cellStyle name="Standard 2 3" xfId="33" xr:uid="{00000000-0005-0000-0000-000097000000}"/>
    <cellStyle name="Standard 2 4" xfId="230" xr:uid="{00000000-0005-0000-0000-000098000000}"/>
    <cellStyle name="Standard 2_C13" xfId="40" xr:uid="{00000000-0005-0000-0000-000099000000}"/>
    <cellStyle name="Standard 20" xfId="175" xr:uid="{00000000-0005-0000-0000-00009A000000}"/>
    <cellStyle name="Standard 21" xfId="176" xr:uid="{00000000-0005-0000-0000-00009B000000}"/>
    <cellStyle name="Standard 22" xfId="177" xr:uid="{00000000-0005-0000-0000-00009C000000}"/>
    <cellStyle name="Standard 23" xfId="178" xr:uid="{00000000-0005-0000-0000-00009D000000}"/>
    <cellStyle name="Standard 24" xfId="179" xr:uid="{00000000-0005-0000-0000-00009E000000}"/>
    <cellStyle name="Standard 25" xfId="180" xr:uid="{00000000-0005-0000-0000-00009F000000}"/>
    <cellStyle name="Standard 26" xfId="181" xr:uid="{00000000-0005-0000-0000-0000A0000000}"/>
    <cellStyle name="Standard 27" xfId="201" xr:uid="{00000000-0005-0000-0000-0000A1000000}"/>
    <cellStyle name="Standard 28" xfId="203" xr:uid="{00000000-0005-0000-0000-0000A2000000}"/>
    <cellStyle name="Standard 29" xfId="202" xr:uid="{00000000-0005-0000-0000-0000A3000000}"/>
    <cellStyle name="Standard 3" xfId="8" xr:uid="{00000000-0005-0000-0000-0000A4000000}"/>
    <cellStyle name="Standard 3 2" xfId="22" xr:uid="{00000000-0005-0000-0000-0000A5000000}"/>
    <cellStyle name="Standard 3 2 2" xfId="26" xr:uid="{00000000-0005-0000-0000-0000A6000000}"/>
    <cellStyle name="Standard 3 2_C13" xfId="42" xr:uid="{00000000-0005-0000-0000-0000A7000000}"/>
    <cellStyle name="Standard 3 3" xfId="27" xr:uid="{00000000-0005-0000-0000-0000A8000000}"/>
    <cellStyle name="Standard 3 4" xfId="28" xr:uid="{00000000-0005-0000-0000-0000A9000000}"/>
    <cellStyle name="Standard 3_C13" xfId="41" xr:uid="{00000000-0005-0000-0000-0000AA000000}"/>
    <cellStyle name="Standard 30" xfId="204" xr:uid="{00000000-0005-0000-0000-0000AB000000}"/>
    <cellStyle name="Standard 31" xfId="205" xr:uid="{00000000-0005-0000-0000-0000AC000000}"/>
    <cellStyle name="Standard 32" xfId="206" xr:uid="{00000000-0005-0000-0000-0000AD000000}"/>
    <cellStyle name="Standard 33" xfId="207" xr:uid="{00000000-0005-0000-0000-0000AE000000}"/>
    <cellStyle name="Standard 34" xfId="208" xr:uid="{00000000-0005-0000-0000-0000AF000000}"/>
    <cellStyle name="Standard 35" xfId="209" xr:uid="{00000000-0005-0000-0000-0000B0000000}"/>
    <cellStyle name="Standard 36" xfId="210" xr:uid="{00000000-0005-0000-0000-0000B1000000}"/>
    <cellStyle name="Standard 37" xfId="211" xr:uid="{00000000-0005-0000-0000-0000B2000000}"/>
    <cellStyle name="Standard 38" xfId="212" xr:uid="{00000000-0005-0000-0000-0000B3000000}"/>
    <cellStyle name="Standard 39" xfId="213" xr:uid="{00000000-0005-0000-0000-0000B4000000}"/>
    <cellStyle name="Standard 4" xfId="6" xr:uid="{00000000-0005-0000-0000-0000B5000000}"/>
    <cellStyle name="Standard 4 2" xfId="9" xr:uid="{00000000-0005-0000-0000-0000B6000000}"/>
    <cellStyle name="Standard 4 3" xfId="23" xr:uid="{00000000-0005-0000-0000-0000B7000000}"/>
    <cellStyle name="Standard 4_C5" xfId="182" xr:uid="{00000000-0005-0000-0000-0000B8000000}"/>
    <cellStyle name="Standard 40" xfId="215" xr:uid="{00000000-0005-0000-0000-0000B9000000}"/>
    <cellStyle name="Standard 41" xfId="214" xr:uid="{00000000-0005-0000-0000-0000BA000000}"/>
    <cellStyle name="Standard 42" xfId="216" xr:uid="{00000000-0005-0000-0000-0000BB000000}"/>
    <cellStyle name="Standard 43" xfId="217" xr:uid="{00000000-0005-0000-0000-0000BC000000}"/>
    <cellStyle name="Standard 44" xfId="218" xr:uid="{00000000-0005-0000-0000-0000BD000000}"/>
    <cellStyle name="Standard 45" xfId="219" xr:uid="{00000000-0005-0000-0000-0000BE000000}"/>
    <cellStyle name="Standard 46" xfId="220" xr:uid="{00000000-0005-0000-0000-0000BF000000}"/>
    <cellStyle name="Standard 47" xfId="221" xr:uid="{00000000-0005-0000-0000-0000C0000000}"/>
    <cellStyle name="Standard 48" xfId="222" xr:uid="{00000000-0005-0000-0000-0000C1000000}"/>
    <cellStyle name="Standard 49" xfId="223" xr:uid="{00000000-0005-0000-0000-0000C2000000}"/>
    <cellStyle name="Standard 5" xfId="7" xr:uid="{00000000-0005-0000-0000-0000C3000000}"/>
    <cellStyle name="Standard 5 2" xfId="29" xr:uid="{00000000-0005-0000-0000-0000C4000000}"/>
    <cellStyle name="Standard 5_C5" xfId="183" xr:uid="{00000000-0005-0000-0000-0000C5000000}"/>
    <cellStyle name="Standard 50" xfId="224" xr:uid="{00000000-0005-0000-0000-0000C6000000}"/>
    <cellStyle name="Standard 51" xfId="225" xr:uid="{00000000-0005-0000-0000-0000C7000000}"/>
    <cellStyle name="Standard 52" xfId="226" xr:uid="{00000000-0005-0000-0000-0000C8000000}"/>
    <cellStyle name="Standard 53" xfId="227" xr:uid="{00000000-0005-0000-0000-0000C9000000}"/>
    <cellStyle name="Standard 54" xfId="231" xr:uid="{B1244520-8C66-4C4C-93F2-876682BA2829}"/>
    <cellStyle name="Standard 6" xfId="4" xr:uid="{00000000-0005-0000-0000-0000CA000000}"/>
    <cellStyle name="Standard 6 2" xfId="30" xr:uid="{00000000-0005-0000-0000-0000CB000000}"/>
    <cellStyle name="Standard 6 3" xfId="185" xr:uid="{00000000-0005-0000-0000-0000CC000000}"/>
    <cellStyle name="Standard 6 4" xfId="186" xr:uid="{00000000-0005-0000-0000-0000CD000000}"/>
    <cellStyle name="Standard 6_C5" xfId="184" xr:uid="{00000000-0005-0000-0000-0000CE000000}"/>
    <cellStyle name="Standard 7" xfId="31" xr:uid="{00000000-0005-0000-0000-0000CF000000}"/>
    <cellStyle name="Standard 8" xfId="25" xr:uid="{00000000-0005-0000-0000-0000D0000000}"/>
    <cellStyle name="Standard 9" xfId="32" xr:uid="{00000000-0005-0000-0000-0000D1000000}"/>
    <cellStyle name="Standard_B1" xfId="35" xr:uid="{00000000-0005-0000-0000-0000D2000000}"/>
    <cellStyle name="Standard_B4" xfId="228" xr:uid="{00000000-0005-0000-0000-0000D3000000}"/>
    <cellStyle name="Standard_B6" xfId="37" xr:uid="{00000000-0005-0000-0000-0000D4000000}"/>
    <cellStyle name="Standard_C13" xfId="39" xr:uid="{00000000-0005-0000-0000-0000D5000000}"/>
    <cellStyle name="Standard_C5" xfId="164" xr:uid="{00000000-0005-0000-0000-0000D6000000}"/>
    <cellStyle name="standard8" xfId="24" xr:uid="{00000000-0005-0000-0000-0000D7000000}"/>
    <cellStyle name="standard8 2" xfId="187" xr:uid="{00000000-0005-0000-0000-0000D8000000}"/>
    <cellStyle name="Stil 1" xfId="188" xr:uid="{00000000-0005-0000-0000-0000D9000000}"/>
    <cellStyle name="Stil 2" xfId="189" xr:uid="{00000000-0005-0000-0000-0000DA000000}"/>
    <cellStyle name="Tabwert" xfId="43" xr:uid="{00000000-0005-0000-0000-0000DB000000}"/>
    <cellStyle name="Tabwert 2" xfId="190" xr:uid="{00000000-0005-0000-0000-0000DC000000}"/>
    <cellStyle name="Tsd" xfId="191" xr:uid="{00000000-0005-0000-0000-0000DD000000}"/>
    <cellStyle name="Überschrift 1 2" xfId="192" xr:uid="{00000000-0005-0000-0000-0000DE000000}"/>
    <cellStyle name="Überschrift 2 2" xfId="193" xr:uid="{00000000-0005-0000-0000-0000DF000000}"/>
    <cellStyle name="Überschrift 3 2" xfId="194" xr:uid="{00000000-0005-0000-0000-0000E0000000}"/>
    <cellStyle name="Überschrift 4 2" xfId="195" xr:uid="{00000000-0005-0000-0000-0000E1000000}"/>
    <cellStyle name="Überschrift 5" xfId="196" xr:uid="{00000000-0005-0000-0000-0000E2000000}"/>
    <cellStyle name="Verknüpfte Zelle 2" xfId="197" xr:uid="{00000000-0005-0000-0000-0000E3000000}"/>
    <cellStyle name="Währung 2" xfId="198" xr:uid="{00000000-0005-0000-0000-0000E4000000}"/>
    <cellStyle name="Warnender Text 2" xfId="199" xr:uid="{00000000-0005-0000-0000-0000E5000000}"/>
    <cellStyle name="Zelle überprüfen 2" xfId="200" xr:uid="{00000000-0005-0000-0000-0000E6000000}"/>
  </cellStyles>
  <dxfs count="0"/>
  <tableStyles count="0" defaultTableStyle="TableStyleMedium2" defaultPivotStyle="PivotStyleLight16"/>
  <colors>
    <mruColors>
      <color rgb="FFF6CCBE"/>
      <color rgb="FFE2772E"/>
      <color rgb="FFEF9164"/>
      <color rgb="FF8497B0"/>
      <color rgb="FFE277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L66"/>
  <sheetViews>
    <sheetView tabSelected="1" workbookViewId="0"/>
  </sheetViews>
  <sheetFormatPr baseColWidth="10" defaultRowHeight="15"/>
  <sheetData>
    <row r="4" spans="2:12">
      <c r="B4" s="492" t="s">
        <v>158</v>
      </c>
      <c r="C4" s="492"/>
      <c r="D4" s="492"/>
      <c r="E4" s="492"/>
      <c r="F4" s="492"/>
      <c r="G4" s="492"/>
      <c r="H4" s="492"/>
      <c r="I4" s="492"/>
      <c r="J4" s="492"/>
      <c r="K4" s="492"/>
      <c r="L4" s="492"/>
    </row>
    <row r="5" spans="2:12">
      <c r="B5" s="492"/>
      <c r="C5" s="492"/>
      <c r="D5" s="492"/>
      <c r="E5" s="492"/>
      <c r="F5" s="492"/>
      <c r="G5" s="492"/>
      <c r="H5" s="492"/>
      <c r="I5" s="492"/>
      <c r="J5" s="492"/>
      <c r="K5" s="492"/>
      <c r="L5" s="492"/>
    </row>
    <row r="6" spans="2:12">
      <c r="B6" s="492"/>
      <c r="C6" s="492"/>
      <c r="D6" s="492"/>
      <c r="E6" s="492"/>
      <c r="F6" s="492"/>
      <c r="G6" s="492"/>
      <c r="H6" s="492"/>
      <c r="I6" s="492"/>
      <c r="J6" s="492"/>
      <c r="K6" s="492"/>
      <c r="L6" s="492"/>
    </row>
    <row r="7" spans="2:12">
      <c r="B7" s="4"/>
      <c r="C7" s="4"/>
      <c r="D7" s="4"/>
      <c r="E7" s="4"/>
      <c r="F7" s="4"/>
      <c r="G7" s="4"/>
      <c r="H7" s="4"/>
      <c r="I7" s="4"/>
      <c r="J7" s="4"/>
      <c r="K7" s="4"/>
      <c r="L7" s="4"/>
    </row>
    <row r="8" spans="2:12" ht="15.75">
      <c r="B8" s="17" t="s">
        <v>36</v>
      </c>
      <c r="C8" s="4"/>
      <c r="D8" s="4"/>
      <c r="E8" s="4"/>
      <c r="F8" s="4"/>
      <c r="G8" s="4"/>
      <c r="H8" s="4"/>
      <c r="I8" s="4"/>
      <c r="J8" s="4"/>
      <c r="K8" s="4"/>
      <c r="L8" s="4"/>
    </row>
    <row r="9" spans="2:12">
      <c r="B9" s="493" t="s">
        <v>33</v>
      </c>
      <c r="C9" s="493"/>
      <c r="D9" s="493"/>
      <c r="E9" s="493"/>
      <c r="F9" s="493"/>
      <c r="G9" s="493"/>
      <c r="H9" s="493"/>
      <c r="I9" s="16"/>
      <c r="J9" s="16"/>
      <c r="K9" s="16"/>
      <c r="L9" s="4"/>
    </row>
    <row r="10" spans="2:12">
      <c r="B10" s="494" t="s">
        <v>9</v>
      </c>
      <c r="C10" s="495"/>
      <c r="D10" s="495"/>
      <c r="E10" s="495"/>
      <c r="F10" s="495"/>
      <c r="G10" s="495"/>
      <c r="H10" s="495"/>
      <c r="I10" s="16"/>
      <c r="J10" s="16"/>
      <c r="K10" s="16"/>
      <c r="L10" s="4"/>
    </row>
    <row r="11" spans="2:12">
      <c r="B11" s="490" t="s">
        <v>145</v>
      </c>
      <c r="C11" s="490"/>
      <c r="D11" s="490"/>
      <c r="E11" s="490"/>
      <c r="F11" s="490"/>
      <c r="G11" s="490"/>
      <c r="H11" s="299"/>
      <c r="I11" s="16"/>
      <c r="J11" s="16"/>
      <c r="K11" s="16"/>
      <c r="L11" s="4"/>
    </row>
    <row r="12" spans="2:12">
      <c r="B12" s="495" t="s">
        <v>121</v>
      </c>
      <c r="C12" s="495"/>
      <c r="D12" s="495"/>
      <c r="E12" s="495"/>
      <c r="F12" s="495"/>
      <c r="G12" s="495"/>
      <c r="H12" s="495"/>
      <c r="I12" s="16"/>
      <c r="J12" s="16"/>
      <c r="K12" s="16"/>
      <c r="L12" s="4"/>
    </row>
    <row r="13" spans="2:12">
      <c r="B13" s="491" t="s">
        <v>153</v>
      </c>
      <c r="C13" s="491"/>
      <c r="D13" s="491"/>
      <c r="E13" s="491"/>
      <c r="F13" s="491"/>
      <c r="G13" s="491"/>
      <c r="H13" s="299"/>
      <c r="I13" s="16"/>
      <c r="J13" s="16"/>
      <c r="K13" s="16"/>
      <c r="L13" s="4"/>
    </row>
    <row r="14" spans="2:12">
      <c r="B14" s="495" t="s">
        <v>122</v>
      </c>
      <c r="C14" s="495"/>
      <c r="D14" s="495"/>
      <c r="E14" s="495"/>
      <c r="F14" s="495"/>
      <c r="G14" s="495"/>
      <c r="H14" s="495"/>
      <c r="I14" s="16"/>
      <c r="J14" s="16"/>
      <c r="K14" s="16"/>
      <c r="L14" s="4"/>
    </row>
    <row r="15" spans="2:12">
      <c r="B15" s="491" t="s">
        <v>150</v>
      </c>
      <c r="C15" s="491"/>
      <c r="D15" s="491"/>
      <c r="E15" s="491"/>
      <c r="F15" s="491"/>
      <c r="G15" s="491"/>
      <c r="H15" s="299"/>
      <c r="I15" s="16"/>
      <c r="J15" s="16"/>
      <c r="K15" s="16"/>
      <c r="L15" s="4"/>
    </row>
    <row r="16" spans="2:12">
      <c r="B16" s="490" t="s">
        <v>45</v>
      </c>
      <c r="C16" s="490"/>
      <c r="D16" s="490"/>
      <c r="E16" s="490"/>
      <c r="F16" s="18"/>
      <c r="G16" s="18"/>
      <c r="H16" s="18"/>
      <c r="I16" s="16"/>
      <c r="J16" s="16"/>
      <c r="K16" s="16"/>
      <c r="L16" s="4"/>
    </row>
    <row r="17" spans="2:12">
      <c r="B17" s="495" t="s">
        <v>37</v>
      </c>
      <c r="C17" s="495"/>
      <c r="D17" s="495"/>
      <c r="E17" s="495"/>
      <c r="F17" s="495"/>
      <c r="G17" s="495"/>
      <c r="H17" s="495"/>
      <c r="I17" s="16"/>
      <c r="J17" s="16"/>
      <c r="K17" s="16"/>
      <c r="L17" s="4"/>
    </row>
    <row r="18" spans="2:12">
      <c r="B18" s="495" t="s">
        <v>38</v>
      </c>
      <c r="C18" s="495"/>
      <c r="D18" s="495"/>
      <c r="E18" s="495"/>
      <c r="F18" s="495"/>
      <c r="G18" s="495"/>
      <c r="H18" s="495"/>
      <c r="I18" s="16"/>
      <c r="J18" s="16"/>
      <c r="K18" s="16"/>
      <c r="L18" s="4"/>
    </row>
    <row r="19" spans="2:12">
      <c r="B19" s="495" t="s">
        <v>39</v>
      </c>
      <c r="C19" s="495"/>
      <c r="D19" s="495"/>
      <c r="E19" s="495"/>
      <c r="F19" s="495"/>
      <c r="G19" s="495"/>
      <c r="H19" s="495"/>
      <c r="I19" s="495"/>
      <c r="J19" s="495"/>
      <c r="K19" s="16"/>
      <c r="L19" s="4"/>
    </row>
    <row r="20" spans="2:12">
      <c r="B20" s="491" t="s">
        <v>129</v>
      </c>
      <c r="C20" s="491"/>
      <c r="D20" s="491"/>
      <c r="E20" s="491"/>
      <c r="F20" s="491"/>
      <c r="G20" s="491"/>
      <c r="H20" s="491"/>
      <c r="I20" s="491"/>
      <c r="J20" s="491"/>
      <c r="K20" s="16"/>
      <c r="L20" s="4"/>
    </row>
    <row r="21" spans="2:12">
      <c r="B21" s="495" t="s">
        <v>40</v>
      </c>
      <c r="C21" s="495"/>
      <c r="D21" s="495"/>
      <c r="E21" s="495"/>
      <c r="F21" s="495"/>
      <c r="G21" s="495"/>
      <c r="H21" s="495"/>
      <c r="I21" s="495"/>
      <c r="J21" s="495"/>
      <c r="K21" s="16"/>
      <c r="L21" s="4"/>
    </row>
    <row r="22" spans="2:12">
      <c r="B22" s="495" t="s">
        <v>41</v>
      </c>
      <c r="C22" s="495"/>
      <c r="D22" s="495"/>
      <c r="E22" s="495"/>
      <c r="F22" s="495"/>
      <c r="G22" s="495"/>
      <c r="H22" s="495"/>
      <c r="I22" s="495"/>
      <c r="J22" s="495"/>
      <c r="K22" s="16"/>
      <c r="L22" s="4"/>
    </row>
    <row r="23" spans="2:12">
      <c r="B23" s="495" t="s">
        <v>42</v>
      </c>
      <c r="C23" s="495"/>
      <c r="D23" s="495"/>
      <c r="E23" s="495"/>
      <c r="F23" s="495"/>
      <c r="G23" s="495"/>
      <c r="H23" s="495"/>
      <c r="I23" s="495"/>
      <c r="J23" s="495"/>
      <c r="K23" s="16"/>
      <c r="L23" s="4"/>
    </row>
    <row r="24" spans="2:12">
      <c r="B24" s="491" t="s">
        <v>155</v>
      </c>
      <c r="C24" s="491"/>
      <c r="D24" s="491"/>
      <c r="E24" s="491"/>
      <c r="F24" s="491"/>
      <c r="G24" s="491"/>
      <c r="H24" s="491"/>
      <c r="I24" s="491"/>
      <c r="J24" s="491"/>
      <c r="K24" s="16"/>
      <c r="L24" s="4"/>
    </row>
    <row r="25" spans="2:12">
      <c r="B25" s="491" t="s">
        <v>156</v>
      </c>
      <c r="C25" s="491"/>
      <c r="D25" s="491"/>
      <c r="E25" s="491"/>
      <c r="F25" s="491"/>
      <c r="G25" s="491"/>
      <c r="H25" s="491"/>
      <c r="I25" s="491"/>
      <c r="J25" s="491"/>
      <c r="K25" s="16"/>
      <c r="L25" s="4"/>
    </row>
    <row r="26" spans="2:12">
      <c r="B26" s="495" t="s">
        <v>100</v>
      </c>
      <c r="C26" s="495"/>
      <c r="D26" s="495"/>
      <c r="E26" s="495"/>
      <c r="F26" s="495"/>
      <c r="G26" s="495"/>
      <c r="H26" s="495"/>
      <c r="I26" s="495"/>
      <c r="J26" s="495"/>
      <c r="K26" s="16"/>
      <c r="L26" s="4"/>
    </row>
    <row r="27" spans="2:12">
      <c r="B27" s="4"/>
      <c r="C27" s="4"/>
      <c r="D27" s="4"/>
      <c r="E27" s="4"/>
      <c r="F27" s="4"/>
      <c r="G27" s="4"/>
      <c r="H27" s="4"/>
      <c r="I27" s="4"/>
      <c r="J27" s="4"/>
      <c r="K27" s="4"/>
      <c r="L27" s="4"/>
    </row>
    <row r="28" spans="2:12" ht="15.75">
      <c r="B28" s="496" t="s">
        <v>34</v>
      </c>
      <c r="C28" s="496"/>
      <c r="D28" s="496"/>
      <c r="E28" s="496"/>
      <c r="F28" s="496"/>
      <c r="G28" s="496"/>
      <c r="H28" s="496"/>
      <c r="I28" s="496"/>
      <c r="J28" s="496"/>
      <c r="K28" s="4"/>
      <c r="L28" s="4"/>
    </row>
    <row r="29" spans="2:12">
      <c r="B29" s="495" t="s">
        <v>43</v>
      </c>
      <c r="C29" s="495"/>
      <c r="D29" s="495"/>
      <c r="E29" s="495"/>
      <c r="F29" s="495"/>
      <c r="G29" s="495"/>
      <c r="H29" s="495"/>
      <c r="I29" s="495"/>
      <c r="J29" s="495"/>
      <c r="K29" s="495"/>
      <c r="L29" s="4"/>
    </row>
    <row r="30" spans="2:12">
      <c r="B30" s="19" t="s">
        <v>59</v>
      </c>
      <c r="C30" s="4"/>
      <c r="D30" s="4"/>
      <c r="E30" s="4"/>
      <c r="F30" s="4"/>
      <c r="G30" s="4"/>
      <c r="H30" s="4"/>
      <c r="I30" s="4"/>
      <c r="J30" s="4"/>
      <c r="K30" s="4"/>
      <c r="L30" s="4"/>
    </row>
    <row r="31" spans="2:12">
      <c r="B31" s="4"/>
      <c r="C31" s="4"/>
      <c r="D31" s="4"/>
      <c r="E31" s="4"/>
      <c r="F31" s="4"/>
      <c r="G31" s="4"/>
      <c r="H31" s="4"/>
      <c r="I31" s="4"/>
      <c r="J31" s="4"/>
      <c r="K31" s="4"/>
      <c r="L31" s="4"/>
    </row>
    <row r="32" spans="2:12" ht="15.75">
      <c r="B32" s="17" t="s">
        <v>35</v>
      </c>
      <c r="C32" s="4"/>
      <c r="D32" s="4"/>
      <c r="E32" s="4"/>
      <c r="F32" s="4"/>
      <c r="G32" s="4"/>
      <c r="H32" s="4"/>
      <c r="I32" s="4"/>
      <c r="J32" s="4"/>
      <c r="K32" s="4"/>
      <c r="L32" s="4"/>
    </row>
    <row r="33" spans="2:12">
      <c r="B33" s="19" t="s">
        <v>230</v>
      </c>
      <c r="C33" s="19"/>
      <c r="D33" s="19"/>
      <c r="E33" s="19"/>
      <c r="F33" s="19"/>
      <c r="G33" s="4"/>
      <c r="H33" s="4"/>
      <c r="I33" s="4"/>
      <c r="J33" s="4"/>
      <c r="K33" s="4"/>
      <c r="L33" s="4"/>
    </row>
    <row r="34" spans="2:12">
      <c r="B34" s="19" t="s">
        <v>235</v>
      </c>
      <c r="C34" s="19"/>
      <c r="D34" s="19"/>
      <c r="E34" s="19"/>
      <c r="F34" s="19"/>
      <c r="G34" s="4"/>
      <c r="H34" s="4"/>
      <c r="I34" s="4"/>
      <c r="J34" s="4"/>
      <c r="K34" s="4"/>
      <c r="L34" s="4"/>
    </row>
    <row r="35" spans="2:12">
      <c r="B35" s="19" t="s">
        <v>239</v>
      </c>
      <c r="C35" s="19"/>
      <c r="D35" s="19"/>
      <c r="E35" s="19"/>
      <c r="F35" s="19"/>
      <c r="G35" s="19"/>
      <c r="H35" s="19"/>
      <c r="I35" s="19"/>
      <c r="J35" s="19"/>
      <c r="K35" s="19"/>
      <c r="L35" s="19"/>
    </row>
    <row r="36" spans="2:12">
      <c r="B36" s="19" t="s">
        <v>238</v>
      </c>
      <c r="C36" s="19"/>
      <c r="D36" s="19"/>
      <c r="E36" s="19"/>
      <c r="F36" s="19"/>
      <c r="G36" s="19"/>
      <c r="H36" s="19"/>
      <c r="I36" s="19"/>
      <c r="J36" s="19"/>
      <c r="K36" s="19"/>
      <c r="L36" s="19"/>
    </row>
    <row r="37" spans="2:12">
      <c r="B37" s="19" t="s">
        <v>237</v>
      </c>
      <c r="C37" s="19"/>
      <c r="D37" s="19"/>
      <c r="E37" s="19"/>
      <c r="F37" s="19"/>
      <c r="G37" s="19"/>
      <c r="H37" s="19"/>
      <c r="I37" s="19"/>
      <c r="J37" s="19"/>
      <c r="K37" s="19"/>
      <c r="L37" s="19"/>
    </row>
    <row r="38" spans="2:12">
      <c r="B38" s="19" t="s">
        <v>240</v>
      </c>
      <c r="C38" s="19"/>
      <c r="D38" s="19"/>
      <c r="E38" s="19"/>
      <c r="F38" s="19"/>
      <c r="G38" s="19"/>
      <c r="H38" s="19"/>
      <c r="I38" s="19"/>
      <c r="J38" s="19"/>
      <c r="K38" s="19"/>
      <c r="L38" s="19"/>
    </row>
    <row r="39" spans="2:12">
      <c r="B39" s="4"/>
      <c r="C39" s="4"/>
      <c r="D39" s="4"/>
      <c r="E39" s="4"/>
      <c r="F39" s="4"/>
      <c r="G39" s="4"/>
      <c r="H39" s="4"/>
      <c r="I39" s="4"/>
      <c r="J39" s="4"/>
      <c r="K39" s="4"/>
      <c r="L39" s="4"/>
    </row>
    <row r="40" spans="2:12">
      <c r="B40" s="4"/>
      <c r="C40" s="4"/>
      <c r="D40" s="4"/>
      <c r="E40" s="4"/>
      <c r="F40" s="4"/>
      <c r="G40" s="4"/>
      <c r="H40" s="4"/>
      <c r="I40" s="4"/>
      <c r="J40" s="4"/>
      <c r="K40" s="4"/>
      <c r="L40" s="4"/>
    </row>
    <row r="47" spans="2:12" ht="15" customHeight="1">
      <c r="B47" s="489" t="s">
        <v>241</v>
      </c>
      <c r="C47" s="489"/>
      <c r="D47" s="489"/>
      <c r="E47" s="489"/>
      <c r="F47" s="489"/>
      <c r="G47" s="489"/>
      <c r="H47" s="489"/>
      <c r="I47" s="489"/>
      <c r="J47" s="489"/>
      <c r="K47" s="489"/>
      <c r="L47" s="489"/>
    </row>
    <row r="48" spans="2:12">
      <c r="B48" s="489"/>
      <c r="C48" s="489"/>
      <c r="D48" s="489"/>
      <c r="E48" s="489"/>
      <c r="F48" s="489"/>
      <c r="G48" s="489"/>
      <c r="H48" s="489"/>
      <c r="I48" s="489"/>
      <c r="J48" s="489"/>
      <c r="K48" s="489"/>
      <c r="L48" s="489"/>
    </row>
    <row r="49" spans="2:12">
      <c r="B49" s="489"/>
      <c r="C49" s="489"/>
      <c r="D49" s="489"/>
      <c r="E49" s="489"/>
      <c r="F49" s="489"/>
      <c r="G49" s="489"/>
      <c r="H49" s="489"/>
      <c r="I49" s="489"/>
      <c r="J49" s="489"/>
      <c r="K49" s="489"/>
      <c r="L49" s="489"/>
    </row>
    <row r="50" spans="2:12">
      <c r="B50" s="489"/>
      <c r="C50" s="489"/>
      <c r="D50" s="489"/>
      <c r="E50" s="489"/>
      <c r="F50" s="489"/>
      <c r="G50" s="489"/>
      <c r="H50" s="489"/>
      <c r="I50" s="489"/>
      <c r="J50" s="489"/>
      <c r="K50" s="489"/>
      <c r="L50" s="489"/>
    </row>
    <row r="51" spans="2:12">
      <c r="B51" s="489"/>
      <c r="C51" s="489"/>
      <c r="D51" s="489"/>
      <c r="E51" s="489"/>
      <c r="F51" s="489"/>
      <c r="G51" s="489"/>
      <c r="H51" s="489"/>
      <c r="I51" s="489"/>
      <c r="J51" s="489"/>
      <c r="K51" s="489"/>
      <c r="L51" s="489"/>
    </row>
    <row r="52" spans="2:12">
      <c r="B52" s="489"/>
      <c r="C52" s="489"/>
      <c r="D52" s="489"/>
      <c r="E52" s="489"/>
      <c r="F52" s="489"/>
      <c r="G52" s="489"/>
      <c r="H52" s="489"/>
      <c r="I52" s="489"/>
      <c r="J52" s="489"/>
      <c r="K52" s="489"/>
      <c r="L52" s="489"/>
    </row>
    <row r="53" spans="2:12">
      <c r="B53" s="489"/>
      <c r="C53" s="489"/>
      <c r="D53" s="489"/>
      <c r="E53" s="489"/>
      <c r="F53" s="489"/>
      <c r="G53" s="489"/>
      <c r="H53" s="489"/>
      <c r="I53" s="489"/>
      <c r="J53" s="489"/>
      <c r="K53" s="489"/>
      <c r="L53" s="489"/>
    </row>
    <row r="54" spans="2:12">
      <c r="B54" s="489"/>
      <c r="C54" s="489"/>
      <c r="D54" s="489"/>
      <c r="E54" s="489"/>
      <c r="F54" s="489"/>
      <c r="G54" s="489"/>
      <c r="H54" s="489"/>
      <c r="I54" s="489"/>
      <c r="J54" s="489"/>
      <c r="K54" s="489"/>
      <c r="L54" s="489"/>
    </row>
    <row r="55" spans="2:12">
      <c r="B55" s="489"/>
      <c r="C55" s="489"/>
      <c r="D55" s="489"/>
      <c r="E55" s="489"/>
      <c r="F55" s="489"/>
      <c r="G55" s="489"/>
      <c r="H55" s="489"/>
      <c r="I55" s="489"/>
      <c r="J55" s="489"/>
      <c r="K55" s="489"/>
      <c r="L55" s="489"/>
    </row>
    <row r="56" spans="2:12">
      <c r="B56" s="489"/>
      <c r="C56" s="489"/>
      <c r="D56" s="489"/>
      <c r="E56" s="489"/>
      <c r="F56" s="489"/>
      <c r="G56" s="489"/>
      <c r="H56" s="489"/>
      <c r="I56" s="489"/>
      <c r="J56" s="489"/>
      <c r="K56" s="489"/>
      <c r="L56" s="489"/>
    </row>
    <row r="57" spans="2:12">
      <c r="B57" s="489"/>
      <c r="C57" s="489"/>
      <c r="D57" s="489"/>
      <c r="E57" s="489"/>
      <c r="F57" s="489"/>
      <c r="G57" s="489"/>
      <c r="H57" s="489"/>
      <c r="I57" s="489"/>
      <c r="J57" s="489"/>
      <c r="K57" s="489"/>
      <c r="L57" s="489"/>
    </row>
    <row r="58" spans="2:12">
      <c r="B58" s="489"/>
      <c r="C58" s="489"/>
      <c r="D58" s="489"/>
      <c r="E58" s="489"/>
      <c r="F58" s="489"/>
      <c r="G58" s="489"/>
      <c r="H58" s="489"/>
      <c r="I58" s="489"/>
      <c r="J58" s="489"/>
      <c r="K58" s="489"/>
      <c r="L58" s="489"/>
    </row>
    <row r="59" spans="2:12">
      <c r="B59" s="489"/>
      <c r="C59" s="489"/>
      <c r="D59" s="489"/>
      <c r="E59" s="489"/>
      <c r="F59" s="489"/>
      <c r="G59" s="489"/>
      <c r="H59" s="489"/>
      <c r="I59" s="489"/>
      <c r="J59" s="489"/>
      <c r="K59" s="489"/>
      <c r="L59" s="489"/>
    </row>
    <row r="60" spans="2:12">
      <c r="B60" s="489"/>
      <c r="C60" s="489"/>
      <c r="D60" s="489"/>
      <c r="E60" s="489"/>
      <c r="F60" s="489"/>
      <c r="G60" s="489"/>
      <c r="H60" s="489"/>
      <c r="I60" s="489"/>
      <c r="J60" s="489"/>
      <c r="K60" s="489"/>
      <c r="L60" s="489"/>
    </row>
    <row r="61" spans="2:12">
      <c r="B61" s="489"/>
      <c r="C61" s="489"/>
      <c r="D61" s="489"/>
      <c r="E61" s="489"/>
      <c r="F61" s="489"/>
      <c r="G61" s="489"/>
      <c r="H61" s="489"/>
      <c r="I61" s="489"/>
      <c r="J61" s="489"/>
      <c r="K61" s="489"/>
      <c r="L61" s="489"/>
    </row>
    <row r="62" spans="2:12">
      <c r="B62" s="489"/>
      <c r="C62" s="489"/>
      <c r="D62" s="489"/>
      <c r="E62" s="489"/>
      <c r="F62" s="489"/>
      <c r="G62" s="489"/>
      <c r="H62" s="489"/>
      <c r="I62" s="489"/>
      <c r="J62" s="489"/>
      <c r="K62" s="489"/>
      <c r="L62" s="489"/>
    </row>
    <row r="63" spans="2:12">
      <c r="B63" s="489"/>
      <c r="C63" s="489"/>
      <c r="D63" s="489"/>
      <c r="E63" s="489"/>
      <c r="F63" s="489"/>
      <c r="G63" s="489"/>
      <c r="H63" s="489"/>
      <c r="I63" s="489"/>
      <c r="J63" s="489"/>
      <c r="K63" s="489"/>
      <c r="L63" s="489"/>
    </row>
    <row r="64" spans="2:12">
      <c r="B64" s="489"/>
      <c r="C64" s="489"/>
      <c r="D64" s="489"/>
      <c r="E64" s="489"/>
      <c r="F64" s="489"/>
      <c r="G64" s="489"/>
      <c r="H64" s="489"/>
      <c r="I64" s="489"/>
      <c r="J64" s="489"/>
      <c r="K64" s="489"/>
      <c r="L64" s="489"/>
    </row>
    <row r="65" spans="2:12">
      <c r="B65" s="489"/>
      <c r="C65" s="489"/>
      <c r="D65" s="489"/>
      <c r="E65" s="489"/>
      <c r="F65" s="489"/>
      <c r="G65" s="489"/>
      <c r="H65" s="489"/>
      <c r="I65" s="489"/>
      <c r="J65" s="489"/>
      <c r="K65" s="489"/>
      <c r="L65" s="489"/>
    </row>
    <row r="66" spans="2:12">
      <c r="B66" s="489"/>
      <c r="C66" s="489"/>
      <c r="D66" s="489"/>
      <c r="E66" s="489"/>
      <c r="F66" s="489"/>
      <c r="G66" s="489"/>
      <c r="H66" s="489"/>
      <c r="I66" s="489"/>
      <c r="J66" s="489"/>
      <c r="K66" s="489"/>
      <c r="L66" s="489"/>
    </row>
  </sheetData>
  <mergeCells count="22">
    <mergeCell ref="B25:J25"/>
    <mergeCell ref="B20:J20"/>
    <mergeCell ref="B12:H12"/>
    <mergeCell ref="B14:H14"/>
    <mergeCell ref="B15:G15"/>
    <mergeCell ref="B24:J24"/>
    <mergeCell ref="B47:L66"/>
    <mergeCell ref="B11:G11"/>
    <mergeCell ref="B13:G13"/>
    <mergeCell ref="B16:E16"/>
    <mergeCell ref="B4:L6"/>
    <mergeCell ref="B9:H9"/>
    <mergeCell ref="B10:H10"/>
    <mergeCell ref="B29:K29"/>
    <mergeCell ref="B26:J26"/>
    <mergeCell ref="B23:J23"/>
    <mergeCell ref="B22:J22"/>
    <mergeCell ref="B21:J21"/>
    <mergeCell ref="B28:J28"/>
    <mergeCell ref="B17:H17"/>
    <mergeCell ref="B18:H18"/>
    <mergeCell ref="B19:J19"/>
  </mergeCells>
  <hyperlinks>
    <hyperlink ref="B9:H9" location="'C1'!A1" display="C1" xr:uid="{00000000-0004-0000-0000-000000000000}"/>
    <hyperlink ref="B10:H10" location="'C2'!A1" display="C2 - Schülerinnen und Schüler in der Sekundarstufe I" xr:uid="{00000000-0004-0000-0000-000001000000}"/>
    <hyperlink ref="B17:H17" location="'C6'!A1" display="C6 - Im Ausland geborene Schülerinnen und Schüler" xr:uid="{00000000-0004-0000-0000-000002000000}"/>
    <hyperlink ref="B18:H18" location="'C7'!A1" display="C7 - Neu zugewanderte Schülerinnen und Schüler" xr:uid="{00000000-0004-0000-0000-000003000000}"/>
    <hyperlink ref="B20:H20" location="'C5'!A1" display="C5" xr:uid="{00000000-0004-0000-0000-000004000000}"/>
    <hyperlink ref="B19:H19" location="'C6'!A1" display="C6" xr:uid="{00000000-0004-0000-0000-000005000000}"/>
    <hyperlink ref="B12:H12" location="'C3'!A1" display="C3 - Schulbesuch in der Jahrgangsstufe 5" xr:uid="{00000000-0004-0000-0000-000006000000}"/>
    <hyperlink ref="B14:H14" location="'C4'!A1" display="C4 - Schulbesuch in der Jahrgangsstufe 8" xr:uid="{00000000-0004-0000-0000-000007000000}"/>
    <hyperlink ref="B22" location="'C9'!A1" display="C9" xr:uid="{00000000-0004-0000-0000-000008000000}"/>
    <hyperlink ref="B23" location="'C11'!A1" display="C11" xr:uid="{00000000-0004-0000-0000-000009000000}"/>
    <hyperlink ref="B19:J19" location="'C8'!A1" display="C8 - Jugendliche in Deutschintensivklassen" xr:uid="{00000000-0004-0000-0000-00000A000000}"/>
    <hyperlink ref="B20" location="'C8'!A1" display="C8 - Jugendliche mit besonderen Förderbedarfen (I-Kinder in Förderschulen und Inklusion)" xr:uid="{00000000-0004-0000-0000-00000B000000}"/>
    <hyperlink ref="B21:J21" location="'C10'!A1" display="C10 - Wiederholerinnen und Wiederholer in Sekundarstufe I " xr:uid="{00000000-0004-0000-0000-00000C000000}"/>
    <hyperlink ref="B22:J22" location="'C11'!A1" display="C11 - Absteigerinnen und Absteiger " xr:uid="{00000000-0004-0000-0000-00000D000000}"/>
    <hyperlink ref="B23:J23" location="'C12'!A1" display="C12 - Abschlüsse und Übergänge in der Sekundarstufe I" xr:uid="{00000000-0004-0000-0000-00000E000000}"/>
    <hyperlink ref="B16" location="'C5'!A1" display="C5 - Jugendliche mit Grundsicherungsbezug" xr:uid="{00000000-0004-0000-0000-00000F000000}"/>
    <hyperlink ref="B33" location="'C16'!A1" display="C16 - Nutzung von Angeboten der Kinder- und Jugendarbeit" xr:uid="{00000000-0004-0000-0000-000010000000}"/>
    <hyperlink ref="B29:K29" location="'C14'!A1" display="C14 - Schülerinnen und Schüler an Schulen mit Schulsozialarbeit" xr:uid="{00000000-0004-0000-0000-000011000000}"/>
    <hyperlink ref="B26:J26" location="'C13'!A1" display="C13 - Übergangsquoten" xr:uid="{00000000-0004-0000-0000-000012000000}"/>
    <hyperlink ref="B20:J20" location="'C9'!A1" display="C9 - Jugendliche mit besonderen Förderbedarfen (I-Kinder in Förderschulen und Inklusion)" xr:uid="{00000000-0004-0000-0000-000013000000}"/>
    <hyperlink ref="B30" location="'C15'!A1" display="C15 - BuT-Lernförderung" xr:uid="{00000000-0004-0000-0000-000014000000}"/>
    <hyperlink ref="B36:L36" location="'C18'!A1" display="C18 - Schülerinnen und Schüler an der Wiesbadener Musik- und Kunstschule" xr:uid="{00000000-0004-0000-0000-000015000000}"/>
    <hyperlink ref="B35:L35" location="'C17'!A1" display="C17 - Aktive Nutzerinnen und Nutzer der Stadtbibliotheken" xr:uid="{00000000-0004-0000-0000-000016000000}"/>
    <hyperlink ref="B37:L37" location="'C19'!A1" display="C19 - An Internationalen Begegnungen teilnehmende Kinder und Jugendliche" xr:uid="{00000000-0004-0000-0000-000017000000}"/>
    <hyperlink ref="B38:L38" location="'C20'!A1" display="C20 - Abgeschlossene Juleica-Ausbildungen" xr:uid="{00000000-0004-0000-0000-000018000000}"/>
    <hyperlink ref="B11" location="C2.1!A1" display="C2.1!A1" xr:uid="{00000000-0004-0000-0000-000019000000}"/>
    <hyperlink ref="B24" location="C12.1!A1" display="C12.1!A1" xr:uid="{00000000-0004-0000-0000-00001A000000}"/>
    <hyperlink ref="B25" location="C12.2!A1" display="C12.2!A1" xr:uid="{00000000-0004-0000-0000-00001B000000}"/>
    <hyperlink ref="B33:F33" location="'C16'!A1" display="C16 - Nutzung von Angeboten der Kinder- und Jugendarbeit" xr:uid="{B9BA92EE-0EC0-441A-B171-BB14B2D05D09}"/>
    <hyperlink ref="B34" location="'C17'!A1" display="C17 - Anzahl der Teilnehmenden an Angeboten der Kinder- und Jugendarbeit sowie ehrenamtlich Tätige" xr:uid="{A68A483D-DE00-499F-A571-F5F536AB1AEF}"/>
    <hyperlink ref="B35" location="'C18'!A1" display="C18 - Aktive Nutzerinnen und Nutzer der Stadtbibliotheken" xr:uid="{A5DB09BF-8EB4-46D2-9BD2-F35C2F5248A0}"/>
    <hyperlink ref="B36" location="'C19'!A1" display="C19 - Schülerinnen und Schüler an der Wiesbadener Musik- und Kunstschule" xr:uid="{36E02A4C-98B7-4233-9301-47E923E6791A}"/>
    <hyperlink ref="B37" location="'C20'!A1" display="C20 - An Internationalen Begegnungen teilnehmende Kinder und Jugendliche" xr:uid="{FCDD0890-659F-4624-B520-9CB1A8DE8CCD}"/>
    <hyperlink ref="B38" location="'C21'!A1" display="C21 - Abgeschlossene Juleica-Ausbildungen" xr:uid="{8B301A50-691A-4AB2-889C-E4D07E0D0123}"/>
  </hyperlinks>
  <pageMargins left="0.7" right="0.7" top="0.78740157499999996" bottom="0.78740157499999996"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R69"/>
  <sheetViews>
    <sheetView zoomScaleNormal="100" workbookViewId="0">
      <selection sqref="A1:AR1"/>
    </sheetView>
  </sheetViews>
  <sheetFormatPr baseColWidth="10" defaultRowHeight="15"/>
  <cols>
    <col min="2" max="2" width="28.42578125" customWidth="1"/>
    <col min="3" max="3" width="11.5703125" hidden="1" customWidth="1"/>
    <col min="4" max="5" width="11.42578125" hidden="1" customWidth="1"/>
    <col min="6" max="6" width="11.5703125" hidden="1" customWidth="1"/>
    <col min="7" max="8" width="0" hidden="1" customWidth="1"/>
    <col min="9" max="9" width="11.5703125" hidden="1" customWidth="1"/>
    <col min="10" max="11" width="10.7109375" hidden="1" customWidth="1"/>
    <col min="12" max="12" width="9.140625" hidden="1" customWidth="1"/>
    <col min="13" max="15" width="9.7109375" hidden="1" customWidth="1"/>
    <col min="16" max="17" width="9.7109375" customWidth="1"/>
    <col min="18" max="18" width="9.7109375" hidden="1" customWidth="1"/>
    <col min="19" max="20" width="9.7109375" customWidth="1"/>
    <col min="21" max="21" width="9.7109375" hidden="1" customWidth="1"/>
    <col min="22" max="23" width="9.7109375" customWidth="1"/>
    <col min="24" max="24" width="9.7109375" hidden="1" customWidth="1"/>
    <col min="25" max="26" width="9.7109375" customWidth="1"/>
    <col min="27" max="27" width="9.7109375" hidden="1" customWidth="1"/>
    <col min="28" max="29" width="9.7109375" customWidth="1"/>
    <col min="30" max="30" width="9.7109375" hidden="1" customWidth="1"/>
    <col min="31" max="32" width="9.7109375" customWidth="1"/>
    <col min="33" max="33" width="9.7109375" hidden="1" customWidth="1"/>
    <col min="34" max="35" width="9.7109375" customWidth="1"/>
    <col min="36" max="36" width="9.7109375" hidden="1" customWidth="1"/>
    <col min="37" max="38" width="9.7109375" customWidth="1"/>
    <col min="39" max="39" width="9.7109375" hidden="1" customWidth="1"/>
    <col min="40" max="41" width="9.7109375" customWidth="1"/>
    <col min="42" max="42" width="9.7109375" hidden="1" customWidth="1"/>
    <col min="43" max="63" width="9.7109375" customWidth="1"/>
  </cols>
  <sheetData>
    <row r="1" spans="1:44" ht="18.75">
      <c r="A1" s="498" t="s">
        <v>37</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c r="AH1" s="498"/>
      <c r="AI1" s="498"/>
      <c r="AJ1" s="498"/>
      <c r="AK1" s="498"/>
      <c r="AL1" s="498"/>
      <c r="AM1" s="498"/>
      <c r="AN1" s="498"/>
      <c r="AO1" s="498"/>
      <c r="AP1" s="498"/>
      <c r="AQ1" s="498"/>
      <c r="AR1" s="498"/>
    </row>
    <row r="3" spans="1:44" ht="15.75">
      <c r="A3" s="497" t="s">
        <v>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row>
    <row r="4" spans="1:44">
      <c r="A4" s="499" t="s">
        <v>123</v>
      </c>
      <c r="B4" s="499"/>
      <c r="C4" s="499"/>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row>
    <row r="5" spans="1:44">
      <c r="A5" s="499"/>
      <c r="B5" s="499"/>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c r="AM5" s="499"/>
      <c r="AN5" s="499"/>
      <c r="AO5" s="499"/>
      <c r="AP5" s="499"/>
      <c r="AQ5" s="499"/>
      <c r="AR5" s="499"/>
    </row>
    <row r="6" spans="1:44">
      <c r="A6" s="499"/>
      <c r="B6" s="499"/>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H6" s="499"/>
      <c r="AI6" s="499"/>
      <c r="AJ6" s="499"/>
      <c r="AK6" s="499"/>
      <c r="AL6" s="499"/>
      <c r="AM6" s="499"/>
      <c r="AN6" s="499"/>
      <c r="AO6" s="499"/>
      <c r="AP6" s="499"/>
      <c r="AQ6" s="499"/>
      <c r="AR6" s="499"/>
    </row>
    <row r="7" spans="1:44">
      <c r="A7" s="499"/>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499"/>
      <c r="AI7" s="499"/>
      <c r="AJ7" s="499"/>
      <c r="AK7" s="499"/>
      <c r="AL7" s="499"/>
      <c r="AM7" s="499"/>
      <c r="AN7" s="499"/>
      <c r="AO7" s="499"/>
      <c r="AP7" s="499"/>
      <c r="AQ7" s="499"/>
      <c r="AR7" s="499"/>
    </row>
    <row r="8" spans="1:44" ht="15.75">
      <c r="A8" s="497" t="s">
        <v>1</v>
      </c>
      <c r="B8" s="497"/>
      <c r="C8" s="497"/>
      <c r="D8" s="497"/>
      <c r="E8" s="497"/>
      <c r="F8" s="497"/>
      <c r="G8" s="497"/>
      <c r="H8" s="497"/>
      <c r="I8" s="497"/>
      <c r="J8" s="497"/>
      <c r="K8" s="497"/>
      <c r="L8" s="497"/>
      <c r="M8" s="497"/>
      <c r="N8" s="497"/>
      <c r="O8" s="497"/>
      <c r="P8" s="497"/>
      <c r="Q8" s="497"/>
      <c r="R8" s="497"/>
      <c r="S8" s="497"/>
      <c r="T8" s="497"/>
      <c r="U8" s="497"/>
      <c r="V8" s="497"/>
      <c r="W8" s="497"/>
      <c r="X8" s="497"/>
      <c r="Y8" s="497"/>
      <c r="Z8" s="497"/>
      <c r="AA8" s="497"/>
      <c r="AB8" s="497"/>
      <c r="AC8" s="497"/>
      <c r="AD8" s="497"/>
      <c r="AE8" s="497"/>
      <c r="AF8" s="497"/>
      <c r="AG8" s="497"/>
      <c r="AH8" s="497"/>
      <c r="AI8" s="497"/>
      <c r="AJ8" s="497"/>
      <c r="AK8" s="497"/>
      <c r="AL8" s="497"/>
      <c r="AM8" s="497"/>
      <c r="AN8" s="497"/>
      <c r="AO8" s="497"/>
      <c r="AP8" s="497"/>
      <c r="AQ8" s="497"/>
      <c r="AR8" s="497"/>
    </row>
    <row r="9" spans="1:44">
      <c r="A9" s="499" t="s">
        <v>10</v>
      </c>
      <c r="B9" s="499"/>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c r="AL9" s="499"/>
      <c r="AM9" s="499"/>
      <c r="AN9" s="499"/>
      <c r="AO9" s="499"/>
      <c r="AP9" s="499"/>
      <c r="AQ9" s="499"/>
      <c r="AR9" s="499"/>
    </row>
    <row r="10" spans="1:44">
      <c r="A10" s="499"/>
      <c r="B10" s="499"/>
      <c r="C10" s="499"/>
      <c r="D10" s="499"/>
      <c r="E10" s="499"/>
      <c r="F10" s="499"/>
      <c r="G10" s="499"/>
      <c r="H10" s="499"/>
      <c r="I10" s="499"/>
      <c r="J10" s="499"/>
      <c r="K10" s="499"/>
      <c r="L10" s="499"/>
      <c r="M10" s="499"/>
      <c r="N10" s="499"/>
      <c r="O10" s="499"/>
      <c r="P10" s="499"/>
      <c r="Q10" s="499"/>
      <c r="R10" s="499"/>
      <c r="S10" s="499"/>
      <c r="T10" s="499"/>
      <c r="U10" s="499"/>
      <c r="V10" s="499"/>
      <c r="W10" s="499"/>
      <c r="X10" s="499"/>
      <c r="Y10" s="499"/>
      <c r="Z10" s="499"/>
      <c r="AA10" s="499"/>
      <c r="AB10" s="499"/>
      <c r="AC10" s="499"/>
      <c r="AD10" s="499"/>
      <c r="AE10" s="499"/>
      <c r="AF10" s="499"/>
      <c r="AG10" s="499"/>
      <c r="AH10" s="499"/>
      <c r="AI10" s="499"/>
      <c r="AJ10" s="499"/>
      <c r="AK10" s="499"/>
      <c r="AL10" s="499"/>
      <c r="AM10" s="499"/>
      <c r="AN10" s="499"/>
      <c r="AO10" s="499"/>
      <c r="AP10" s="499"/>
      <c r="AQ10" s="499"/>
      <c r="AR10" s="499"/>
    </row>
    <row r="11" spans="1:44">
      <c r="A11" s="499"/>
      <c r="B11" s="499"/>
      <c r="C11" s="499"/>
      <c r="D11" s="499"/>
      <c r="E11" s="499"/>
      <c r="F11" s="499"/>
      <c r="G11" s="499"/>
      <c r="H11" s="499"/>
      <c r="I11" s="499"/>
      <c r="J11" s="499"/>
      <c r="K11" s="499"/>
      <c r="L11" s="499"/>
      <c r="M11" s="499"/>
      <c r="N11" s="499"/>
      <c r="O11" s="499"/>
      <c r="P11" s="499"/>
      <c r="Q11" s="499"/>
      <c r="R11" s="499"/>
      <c r="S11" s="499"/>
      <c r="T11" s="499"/>
      <c r="U11" s="499"/>
      <c r="V11" s="499"/>
      <c r="W11" s="499"/>
      <c r="X11" s="499"/>
      <c r="Y11" s="499"/>
      <c r="Z11" s="499"/>
      <c r="AA11" s="499"/>
      <c r="AB11" s="499"/>
      <c r="AC11" s="499"/>
      <c r="AD11" s="499"/>
      <c r="AE11" s="499"/>
      <c r="AF11" s="499"/>
      <c r="AG11" s="499"/>
      <c r="AH11" s="499"/>
      <c r="AI11" s="499"/>
      <c r="AJ11" s="499"/>
      <c r="AK11" s="499"/>
      <c r="AL11" s="499"/>
      <c r="AM11" s="499"/>
      <c r="AN11" s="499"/>
      <c r="AO11" s="499"/>
      <c r="AP11" s="499"/>
      <c r="AQ11" s="499"/>
      <c r="AR11" s="499"/>
    </row>
    <row r="12" spans="1:44">
      <c r="A12" s="499"/>
      <c r="B12" s="499"/>
      <c r="C12" s="499"/>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499"/>
      <c r="AI12" s="499"/>
      <c r="AJ12" s="499"/>
      <c r="AK12" s="499"/>
      <c r="AL12" s="499"/>
      <c r="AM12" s="499"/>
      <c r="AN12" s="499"/>
      <c r="AO12" s="499"/>
      <c r="AP12" s="499"/>
      <c r="AQ12" s="499"/>
      <c r="AR12" s="499"/>
    </row>
    <row r="13" spans="1:44" ht="15.75">
      <c r="A13" s="497" t="s">
        <v>2</v>
      </c>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497"/>
    </row>
    <row r="15" spans="1:44">
      <c r="A15" s="521" t="s">
        <v>116</v>
      </c>
      <c r="B15" s="521"/>
      <c r="C15" s="521"/>
      <c r="D15" s="521"/>
      <c r="E15" s="521"/>
      <c r="F15" s="521"/>
      <c r="G15" s="521"/>
      <c r="H15" s="521"/>
      <c r="I15" s="521"/>
      <c r="J15" s="521"/>
      <c r="K15" s="521"/>
      <c r="L15" s="521"/>
      <c r="M15" s="521"/>
      <c r="N15" s="521"/>
      <c r="O15" s="521"/>
      <c r="P15" s="521"/>
      <c r="Q15" s="521"/>
      <c r="R15" s="521"/>
      <c r="S15" s="521"/>
      <c r="T15" s="521"/>
      <c r="U15" s="521"/>
      <c r="V15" s="521"/>
      <c r="W15" s="521"/>
      <c r="X15" s="521"/>
      <c r="Y15" s="521"/>
      <c r="Z15" s="521"/>
      <c r="AA15" s="521"/>
      <c r="AB15" s="521"/>
      <c r="AC15" s="521"/>
      <c r="AD15" s="521"/>
      <c r="AE15" s="521"/>
      <c r="AF15" s="521"/>
      <c r="AG15" s="521"/>
      <c r="AH15" s="521"/>
      <c r="AI15" s="521"/>
      <c r="AJ15" s="521"/>
      <c r="AK15" s="521"/>
      <c r="AL15" s="521"/>
      <c r="AM15" s="521"/>
      <c r="AN15" s="521"/>
      <c r="AO15" s="521"/>
      <c r="AP15" s="521"/>
      <c r="AQ15" s="521"/>
      <c r="AR15" s="521"/>
    </row>
    <row r="16" spans="1:44">
      <c r="A16" s="505"/>
      <c r="B16" s="506"/>
      <c r="C16" s="4"/>
      <c r="D16" s="509" t="s">
        <v>12</v>
      </c>
      <c r="E16" s="503"/>
      <c r="F16" s="177"/>
      <c r="G16" s="509" t="s">
        <v>13</v>
      </c>
      <c r="H16" s="503"/>
      <c r="I16" s="103"/>
      <c r="J16" s="509" t="s">
        <v>14</v>
      </c>
      <c r="K16" s="503"/>
      <c r="L16" s="103"/>
      <c r="M16" s="509" t="s">
        <v>15</v>
      </c>
      <c r="N16" s="503"/>
      <c r="O16" s="103"/>
      <c r="P16" s="509" t="s">
        <v>16</v>
      </c>
      <c r="Q16" s="503"/>
      <c r="R16" s="176"/>
      <c r="S16" s="509" t="s">
        <v>17</v>
      </c>
      <c r="T16" s="503"/>
      <c r="U16" s="103"/>
      <c r="V16" s="509" t="s">
        <v>18</v>
      </c>
      <c r="W16" s="503"/>
      <c r="X16" s="103"/>
      <c r="Y16" s="509" t="s">
        <v>19</v>
      </c>
      <c r="Z16" s="503"/>
      <c r="AA16" s="103"/>
      <c r="AB16" s="509" t="s">
        <v>20</v>
      </c>
      <c r="AC16" s="503"/>
      <c r="AD16" s="103"/>
      <c r="AE16" s="509" t="s">
        <v>21</v>
      </c>
      <c r="AF16" s="503"/>
      <c r="AG16" s="103"/>
      <c r="AH16" s="509" t="s">
        <v>78</v>
      </c>
      <c r="AI16" s="503"/>
      <c r="AJ16" s="103"/>
      <c r="AK16" s="509" t="s">
        <v>163</v>
      </c>
      <c r="AL16" s="503"/>
      <c r="AM16" s="103"/>
      <c r="AN16" s="509" t="s">
        <v>216</v>
      </c>
      <c r="AO16" s="503"/>
      <c r="AP16" s="103"/>
      <c r="AQ16" s="509" t="s">
        <v>242</v>
      </c>
      <c r="AR16" s="503"/>
    </row>
    <row r="17" spans="1:44" ht="45">
      <c r="A17" s="518"/>
      <c r="B17" s="519"/>
      <c r="C17" s="234" t="s">
        <v>102</v>
      </c>
      <c r="D17" s="106" t="s">
        <v>8</v>
      </c>
      <c r="E17" s="197" t="s">
        <v>27</v>
      </c>
      <c r="F17" s="234" t="s">
        <v>102</v>
      </c>
      <c r="G17" s="106" t="s">
        <v>8</v>
      </c>
      <c r="H17" s="197" t="s">
        <v>27</v>
      </c>
      <c r="I17" s="234" t="s">
        <v>102</v>
      </c>
      <c r="J17" s="106" t="s">
        <v>8</v>
      </c>
      <c r="K17" s="197" t="s">
        <v>27</v>
      </c>
      <c r="L17" s="234" t="s">
        <v>102</v>
      </c>
      <c r="M17" s="106" t="s">
        <v>218</v>
      </c>
      <c r="N17" s="197" t="s">
        <v>27</v>
      </c>
      <c r="O17" s="234" t="s">
        <v>102</v>
      </c>
      <c r="P17" s="106" t="s">
        <v>218</v>
      </c>
      <c r="Q17" s="197" t="s">
        <v>27</v>
      </c>
      <c r="R17" s="234" t="s">
        <v>102</v>
      </c>
      <c r="S17" s="106" t="s">
        <v>218</v>
      </c>
      <c r="T17" s="197" t="s">
        <v>27</v>
      </c>
      <c r="U17" s="234" t="s">
        <v>102</v>
      </c>
      <c r="V17" s="106" t="s">
        <v>218</v>
      </c>
      <c r="W17" s="197" t="s">
        <v>27</v>
      </c>
      <c r="X17" s="234" t="s">
        <v>102</v>
      </c>
      <c r="Y17" s="106" t="s">
        <v>218</v>
      </c>
      <c r="Z17" s="197" t="s">
        <v>27</v>
      </c>
      <c r="AA17" s="234" t="s">
        <v>102</v>
      </c>
      <c r="AB17" s="106" t="s">
        <v>218</v>
      </c>
      <c r="AC17" s="197" t="s">
        <v>27</v>
      </c>
      <c r="AD17" s="234" t="s">
        <v>102</v>
      </c>
      <c r="AE17" s="106" t="s">
        <v>218</v>
      </c>
      <c r="AF17" s="197" t="s">
        <v>27</v>
      </c>
      <c r="AG17" s="234" t="s">
        <v>102</v>
      </c>
      <c r="AH17" s="106" t="s">
        <v>218</v>
      </c>
      <c r="AI17" s="197" t="s">
        <v>27</v>
      </c>
      <c r="AJ17" s="234" t="s">
        <v>102</v>
      </c>
      <c r="AK17" s="106" t="s">
        <v>218</v>
      </c>
      <c r="AL17" s="197" t="s">
        <v>27</v>
      </c>
      <c r="AM17" s="234" t="s">
        <v>102</v>
      </c>
      <c r="AN17" s="106" t="s">
        <v>218</v>
      </c>
      <c r="AO17" s="197" t="s">
        <v>27</v>
      </c>
      <c r="AP17" s="234" t="s">
        <v>102</v>
      </c>
      <c r="AQ17" s="106" t="s">
        <v>218</v>
      </c>
      <c r="AR17" s="197" t="s">
        <v>27</v>
      </c>
    </row>
    <row r="18" spans="1:44" ht="45">
      <c r="A18" s="511" t="s">
        <v>22</v>
      </c>
      <c r="B18" s="89" t="s">
        <v>220</v>
      </c>
      <c r="C18" s="132">
        <v>15059</v>
      </c>
      <c r="D18" s="310">
        <f>SUM(D19:D25)</f>
        <v>2980</v>
      </c>
      <c r="E18" s="209">
        <f>D18/C18*100</f>
        <v>19.788830599641411</v>
      </c>
      <c r="F18" s="310">
        <v>14701</v>
      </c>
      <c r="G18" s="310">
        <f>SUM(G19:G25)</f>
        <v>2867</v>
      </c>
      <c r="H18" s="209">
        <f>G18/F18*100</f>
        <v>19.502074688796682</v>
      </c>
      <c r="I18" s="310">
        <v>14590</v>
      </c>
      <c r="J18" s="310">
        <f>SUM(J19:J25)</f>
        <v>2634</v>
      </c>
      <c r="K18" s="209">
        <f>J18/I18*100</f>
        <v>18.053461274845784</v>
      </c>
      <c r="L18" s="310">
        <v>14457</v>
      </c>
      <c r="M18" s="310">
        <f>SUM(M19:M25)</f>
        <v>2493</v>
      </c>
      <c r="N18" s="209">
        <f>M18/L18*100</f>
        <v>17.244241543888776</v>
      </c>
      <c r="O18" s="310">
        <v>14480</v>
      </c>
      <c r="P18" s="310">
        <f>SUM(P19:P25)</f>
        <v>2299</v>
      </c>
      <c r="Q18" s="209">
        <f>P18/O18*100</f>
        <v>15.877071823204419</v>
      </c>
      <c r="R18" s="323">
        <v>14444</v>
      </c>
      <c r="S18" s="310">
        <f>SUM(S19:S25)</f>
        <v>2068</v>
      </c>
      <c r="T18" s="209">
        <f>S18/R18*100</f>
        <v>14.317363611188036</v>
      </c>
      <c r="U18" s="310">
        <v>14577</v>
      </c>
      <c r="V18" s="310">
        <f>SUM(V19:V25)</f>
        <v>2085</v>
      </c>
      <c r="W18" s="209">
        <f>V18/U18*100</f>
        <v>14.303354599711875</v>
      </c>
      <c r="X18" s="310">
        <v>14802</v>
      </c>
      <c r="Y18" s="310">
        <f>SUM(Y19:Y25)</f>
        <v>2162</v>
      </c>
      <c r="Z18" s="209">
        <f>Y18/X18*100</f>
        <v>14.606134306174843</v>
      </c>
      <c r="AA18" s="310">
        <v>14946</v>
      </c>
      <c r="AB18" s="310">
        <f>SUM(AB19:AB25)</f>
        <v>2258</v>
      </c>
      <c r="AC18" s="209">
        <f>AB18/AA18*100</f>
        <v>15.10772112939917</v>
      </c>
      <c r="AD18" s="310">
        <v>15709</v>
      </c>
      <c r="AE18" s="310">
        <f>SUM(AE19:AE25)</f>
        <v>2408</v>
      </c>
      <c r="AF18" s="209">
        <f>AE18/AD18*100</f>
        <v>15.328792411993126</v>
      </c>
      <c r="AG18" s="108">
        <v>15798</v>
      </c>
      <c r="AH18" s="108">
        <v>2518</v>
      </c>
      <c r="AI18" s="109">
        <v>15.938726421065958</v>
      </c>
      <c r="AJ18" s="108">
        <f>SUM(AJ19:AJ25)</f>
        <v>16209</v>
      </c>
      <c r="AK18" s="108">
        <f>SUM(AK19:AK25)</f>
        <v>2660</v>
      </c>
      <c r="AL18" s="209">
        <f>AK18/AJ18*100</f>
        <v>16.410636066382875</v>
      </c>
      <c r="AM18" s="108">
        <f>'C2'!AA18</f>
        <v>16388</v>
      </c>
      <c r="AN18" s="108">
        <f>SUM(AN19:AN25)</f>
        <v>2774</v>
      </c>
      <c r="AO18" s="209">
        <f>AN18/AM18*100</f>
        <v>16.927019770563827</v>
      </c>
      <c r="AP18" s="108">
        <f>'C2'!AC18</f>
        <v>16451</v>
      </c>
      <c r="AQ18" s="108">
        <f>SUM(AQ19:AQ25)</f>
        <v>3044</v>
      </c>
      <c r="AR18" s="209">
        <f>AQ18/AP18*100</f>
        <v>18.503434441675278</v>
      </c>
    </row>
    <row r="19" spans="1:44" ht="15" customHeight="1">
      <c r="A19" s="512"/>
      <c r="B19" s="74" t="s">
        <v>81</v>
      </c>
      <c r="C19" s="142">
        <v>775</v>
      </c>
      <c r="D19" s="168">
        <v>209</v>
      </c>
      <c r="E19" s="143">
        <f>D19/C19*100</f>
        <v>26.967741935483868</v>
      </c>
      <c r="F19" s="168">
        <v>778</v>
      </c>
      <c r="G19" s="312">
        <v>202</v>
      </c>
      <c r="H19" s="143">
        <f>G19/F19*100</f>
        <v>25.96401028277635</v>
      </c>
      <c r="I19" s="168">
        <v>754</v>
      </c>
      <c r="J19" s="312">
        <v>182</v>
      </c>
      <c r="K19" s="143">
        <f>J19/I19*100</f>
        <v>24.137931034482758</v>
      </c>
      <c r="L19" s="142">
        <v>704</v>
      </c>
      <c r="M19" s="312">
        <v>171</v>
      </c>
      <c r="N19" s="143">
        <f>M19/L19*100</f>
        <v>24.289772727272727</v>
      </c>
      <c r="O19" s="168">
        <v>730</v>
      </c>
      <c r="P19" s="312">
        <v>164</v>
      </c>
      <c r="Q19" s="143">
        <f>P19/O19*100</f>
        <v>22.465753424657535</v>
      </c>
      <c r="R19" s="142">
        <v>667</v>
      </c>
      <c r="S19" s="312">
        <v>141</v>
      </c>
      <c r="T19" s="143">
        <f>S19/R19*100</f>
        <v>21.139430284857571</v>
      </c>
      <c r="U19" s="168">
        <v>631</v>
      </c>
      <c r="V19" s="312">
        <v>117</v>
      </c>
      <c r="W19" s="143">
        <f>V19/U19*100</f>
        <v>18.541996830427891</v>
      </c>
      <c r="X19" s="168">
        <v>652</v>
      </c>
      <c r="Y19" s="312">
        <v>131</v>
      </c>
      <c r="Z19" s="143">
        <f>Y19/X19*100</f>
        <v>20.092024539877301</v>
      </c>
      <c r="AA19" s="168">
        <v>680</v>
      </c>
      <c r="AB19" s="312">
        <v>151</v>
      </c>
      <c r="AC19" s="143">
        <f>AB19/AA19*100</f>
        <v>22.205882352941174</v>
      </c>
      <c r="AD19" s="168">
        <v>739</v>
      </c>
      <c r="AE19" s="312">
        <v>163</v>
      </c>
      <c r="AF19" s="143">
        <f>AE19/AD19*100</f>
        <v>22.056833558863328</v>
      </c>
      <c r="AG19" s="118">
        <v>752</v>
      </c>
      <c r="AH19" s="111">
        <v>177</v>
      </c>
      <c r="AI19" s="112">
        <v>23.537234042553195</v>
      </c>
      <c r="AJ19" s="118">
        <v>791</v>
      </c>
      <c r="AK19" s="111">
        <v>197</v>
      </c>
      <c r="AL19" s="143">
        <f>AK19/AJ19*100</f>
        <v>24.905183312262956</v>
      </c>
      <c r="AM19" s="118">
        <f>'C2'!AA19</f>
        <v>820</v>
      </c>
      <c r="AN19" s="111">
        <v>211</v>
      </c>
      <c r="AO19" s="143">
        <f>AN19/AM19*100</f>
        <v>25.731707317073173</v>
      </c>
      <c r="AP19" s="111">
        <f>'C2'!AC19</f>
        <v>815</v>
      </c>
      <c r="AQ19" s="111">
        <v>193</v>
      </c>
      <c r="AR19" s="143">
        <f>AQ19/AP19*100</f>
        <v>23.680981595092025</v>
      </c>
    </row>
    <row r="20" spans="1:44" hidden="1">
      <c r="A20" s="512"/>
      <c r="B20" s="74" t="s">
        <v>82</v>
      </c>
      <c r="C20" s="144">
        <v>0</v>
      </c>
      <c r="D20" s="174">
        <v>0</v>
      </c>
      <c r="E20" s="145">
        <v>0</v>
      </c>
      <c r="F20" s="170">
        <v>0</v>
      </c>
      <c r="G20" s="174">
        <v>0</v>
      </c>
      <c r="H20" s="145">
        <v>0</v>
      </c>
      <c r="I20" s="170">
        <v>0</v>
      </c>
      <c r="J20" s="174">
        <v>0</v>
      </c>
      <c r="K20" s="145">
        <v>0</v>
      </c>
      <c r="L20" s="144">
        <v>0</v>
      </c>
      <c r="M20" s="174">
        <v>0</v>
      </c>
      <c r="N20" s="145">
        <v>0</v>
      </c>
      <c r="O20" s="170">
        <v>0</v>
      </c>
      <c r="P20" s="174">
        <v>0</v>
      </c>
      <c r="Q20" s="145">
        <v>0</v>
      </c>
      <c r="R20" s="144">
        <v>0</v>
      </c>
      <c r="S20" s="174">
        <v>0</v>
      </c>
      <c r="T20" s="145">
        <v>0</v>
      </c>
      <c r="U20" s="170">
        <v>0</v>
      </c>
      <c r="V20" s="174">
        <v>0</v>
      </c>
      <c r="W20" s="145">
        <v>0</v>
      </c>
      <c r="X20" s="170">
        <v>0</v>
      </c>
      <c r="Y20" s="174">
        <v>0</v>
      </c>
      <c r="Z20" s="145">
        <v>0</v>
      </c>
      <c r="AA20" s="170">
        <v>0</v>
      </c>
      <c r="AB20" s="174">
        <v>0</v>
      </c>
      <c r="AC20" s="145">
        <v>0</v>
      </c>
      <c r="AD20" s="170">
        <v>0</v>
      </c>
      <c r="AE20" s="174">
        <v>0</v>
      </c>
      <c r="AF20" s="145">
        <v>0</v>
      </c>
      <c r="AG20" s="118">
        <v>0</v>
      </c>
      <c r="AH20" s="115">
        <v>0</v>
      </c>
      <c r="AI20" s="116">
        <v>0</v>
      </c>
      <c r="AJ20" s="118">
        <v>0</v>
      </c>
      <c r="AK20" s="115">
        <v>0</v>
      </c>
      <c r="AL20" s="145">
        <v>0</v>
      </c>
      <c r="AM20" s="118">
        <f>'C2'!AA20</f>
        <v>0</v>
      </c>
      <c r="AN20" s="115">
        <v>0</v>
      </c>
      <c r="AO20" s="145">
        <v>0</v>
      </c>
      <c r="AP20" s="115">
        <f>'C2'!AC20</f>
        <v>0</v>
      </c>
      <c r="AQ20" s="115">
        <v>0</v>
      </c>
      <c r="AR20" s="145">
        <v>0</v>
      </c>
    </row>
    <row r="21" spans="1:44">
      <c r="A21" s="512"/>
      <c r="B21" s="74" t="s">
        <v>83</v>
      </c>
      <c r="C21" s="144">
        <v>6103</v>
      </c>
      <c r="D21" s="313">
        <v>637</v>
      </c>
      <c r="E21" s="143">
        <f>D21/C21*100</f>
        <v>10.437489759134852</v>
      </c>
      <c r="F21" s="170">
        <v>5720</v>
      </c>
      <c r="G21" s="313">
        <v>579</v>
      </c>
      <c r="H21" s="143">
        <f>G21/F21*100</f>
        <v>10.122377622377622</v>
      </c>
      <c r="I21" s="170">
        <v>5614</v>
      </c>
      <c r="J21" s="313">
        <v>505</v>
      </c>
      <c r="K21" s="143">
        <f>J21/I21*100</f>
        <v>8.9953687210545077</v>
      </c>
      <c r="L21" s="144">
        <v>5608</v>
      </c>
      <c r="M21" s="313">
        <v>471</v>
      </c>
      <c r="N21" s="143">
        <f>M21/L21*100</f>
        <v>8.3987161198288156</v>
      </c>
      <c r="O21" s="170">
        <v>5682</v>
      </c>
      <c r="P21" s="313">
        <v>431</v>
      </c>
      <c r="Q21" s="143">
        <f>P21/O21*100</f>
        <v>7.5853572685674049</v>
      </c>
      <c r="R21" s="144">
        <v>5792</v>
      </c>
      <c r="S21" s="313">
        <v>379</v>
      </c>
      <c r="T21" s="143">
        <f>S21/R21*100</f>
        <v>6.5435082872928181</v>
      </c>
      <c r="U21" s="170">
        <v>6006</v>
      </c>
      <c r="V21" s="313">
        <v>386</v>
      </c>
      <c r="W21" s="143">
        <f>V21/U21*100</f>
        <v>6.4269064269064273</v>
      </c>
      <c r="X21" s="170">
        <v>6183</v>
      </c>
      <c r="Y21" s="313">
        <v>410</v>
      </c>
      <c r="Z21" s="143">
        <f t="shared" ref="Z21:Z31" si="0">Y21/X21*100</f>
        <v>6.6310852337053205</v>
      </c>
      <c r="AA21" s="170">
        <v>6261</v>
      </c>
      <c r="AB21" s="313">
        <v>402</v>
      </c>
      <c r="AC21" s="143">
        <f t="shared" ref="AC21:AC31" si="1">AB21/AA21*100</f>
        <v>6.4206995687589838</v>
      </c>
      <c r="AD21" s="170">
        <v>6852</v>
      </c>
      <c r="AE21" s="313">
        <v>484</v>
      </c>
      <c r="AF21" s="143">
        <f t="shared" ref="AF21:AF31" si="2">AE21/AD21*100</f>
        <v>7.0636310566258018</v>
      </c>
      <c r="AG21" s="118">
        <v>7025</v>
      </c>
      <c r="AH21" s="111">
        <v>523</v>
      </c>
      <c r="AI21" s="112">
        <v>7.444839857651246</v>
      </c>
      <c r="AJ21" s="118">
        <v>7409</v>
      </c>
      <c r="AK21" s="111">
        <v>587</v>
      </c>
      <c r="AL21" s="143">
        <f t="shared" ref="AL21:AL31" si="3">AK21/AJ21*100</f>
        <v>7.9227965987312725</v>
      </c>
      <c r="AM21" s="118">
        <f>'C2'!AA21</f>
        <v>7608</v>
      </c>
      <c r="AN21" s="111">
        <v>644</v>
      </c>
      <c r="AO21" s="143">
        <f t="shared" ref="AO21:AO25" si="4">AN21/AM21*100</f>
        <v>8.4647739221871721</v>
      </c>
      <c r="AP21" s="111">
        <f>'C2'!AC21</f>
        <v>7667</v>
      </c>
      <c r="AQ21" s="111">
        <v>727</v>
      </c>
      <c r="AR21" s="143">
        <f t="shared" ref="AR21:AR25" si="5">AQ21/AP21*100</f>
        <v>9.4821964262423375</v>
      </c>
    </row>
    <row r="22" spans="1:44">
      <c r="A22" s="512"/>
      <c r="B22" s="74" t="s">
        <v>84</v>
      </c>
      <c r="C22" s="144">
        <v>1146</v>
      </c>
      <c r="D22" s="215">
        <v>487</v>
      </c>
      <c r="E22" s="143">
        <f>D22/C22*100</f>
        <v>42.495636998254795</v>
      </c>
      <c r="F22" s="170">
        <v>1013</v>
      </c>
      <c r="G22" s="215">
        <v>438</v>
      </c>
      <c r="H22" s="143">
        <f>G22/F22*100</f>
        <v>43.237907206317864</v>
      </c>
      <c r="I22" s="170">
        <v>939</v>
      </c>
      <c r="J22" s="215">
        <v>377</v>
      </c>
      <c r="K22" s="143">
        <f>J22/I22*100</f>
        <v>40.149094781682642</v>
      </c>
      <c r="L22" s="144">
        <v>857</v>
      </c>
      <c r="M22" s="215">
        <v>351</v>
      </c>
      <c r="N22" s="143">
        <f>M22/L22*100</f>
        <v>40.956826137689617</v>
      </c>
      <c r="O22" s="170">
        <v>760</v>
      </c>
      <c r="P22" s="215">
        <v>300</v>
      </c>
      <c r="Q22" s="143">
        <f>P22/O22*100</f>
        <v>39.473684210526315</v>
      </c>
      <c r="R22" s="144">
        <v>701</v>
      </c>
      <c r="S22" s="313">
        <v>255</v>
      </c>
      <c r="T22" s="143">
        <f>S22/R22*100</f>
        <v>36.37660485021398</v>
      </c>
      <c r="U22" s="170">
        <v>689</v>
      </c>
      <c r="V22" s="215">
        <v>275</v>
      </c>
      <c r="W22" s="143">
        <f>V22/U22*100</f>
        <v>39.912917271407835</v>
      </c>
      <c r="X22" s="170">
        <v>589</v>
      </c>
      <c r="Y22" s="215">
        <v>245</v>
      </c>
      <c r="Z22" s="143">
        <f t="shared" si="0"/>
        <v>41.595925297113752</v>
      </c>
      <c r="AA22" s="170">
        <v>528</v>
      </c>
      <c r="AB22" s="215">
        <v>222</v>
      </c>
      <c r="AC22" s="143">
        <f t="shared" si="1"/>
        <v>42.045454545454547</v>
      </c>
      <c r="AD22" s="170">
        <v>450</v>
      </c>
      <c r="AE22" s="215">
        <v>182</v>
      </c>
      <c r="AF22" s="143">
        <f t="shared" si="2"/>
        <v>40.444444444444443</v>
      </c>
      <c r="AG22" s="118">
        <v>360</v>
      </c>
      <c r="AH22" s="111">
        <v>133</v>
      </c>
      <c r="AI22" s="112">
        <v>36.944444444444443</v>
      </c>
      <c r="AJ22" s="118">
        <v>274</v>
      </c>
      <c r="AK22" s="111">
        <v>102</v>
      </c>
      <c r="AL22" s="143">
        <f t="shared" si="3"/>
        <v>37.226277372262771</v>
      </c>
      <c r="AM22" s="118">
        <f>'C2'!AA22</f>
        <v>279</v>
      </c>
      <c r="AN22" s="111">
        <v>113</v>
      </c>
      <c r="AO22" s="143">
        <f t="shared" si="4"/>
        <v>40.501792114695341</v>
      </c>
      <c r="AP22" s="111">
        <f>'C2'!AC22</f>
        <v>297</v>
      </c>
      <c r="AQ22" s="111">
        <v>129</v>
      </c>
      <c r="AR22" s="143">
        <f t="shared" si="5"/>
        <v>43.43434343434344</v>
      </c>
    </row>
    <row r="23" spans="1:44">
      <c r="A23" s="512"/>
      <c r="B23" s="74" t="s">
        <v>85</v>
      </c>
      <c r="C23" s="142">
        <v>3975</v>
      </c>
      <c r="D23" s="215">
        <v>793</v>
      </c>
      <c r="E23" s="143">
        <f>D23/C23*100</f>
        <v>19.949685534591193</v>
      </c>
      <c r="F23" s="168">
        <v>4237</v>
      </c>
      <c r="G23" s="215">
        <v>865</v>
      </c>
      <c r="H23" s="143">
        <f>G23/F23*100</f>
        <v>20.415388246400756</v>
      </c>
      <c r="I23" s="168">
        <v>4378</v>
      </c>
      <c r="J23" s="215">
        <v>828</v>
      </c>
      <c r="K23" s="143">
        <f>J23/I23*100</f>
        <v>18.912745545911374</v>
      </c>
      <c r="L23" s="142">
        <v>4440</v>
      </c>
      <c r="M23" s="215">
        <v>801</v>
      </c>
      <c r="N23" s="143">
        <f>M23/L23*100</f>
        <v>18.04054054054054</v>
      </c>
      <c r="O23" s="168">
        <v>4537</v>
      </c>
      <c r="P23" s="215">
        <v>787</v>
      </c>
      <c r="Q23" s="143">
        <f>P23/O23*100</f>
        <v>17.346264051135112</v>
      </c>
      <c r="R23" s="142">
        <v>4502</v>
      </c>
      <c r="S23" s="215">
        <v>754</v>
      </c>
      <c r="T23" s="143">
        <f>S23/R23*100</f>
        <v>16.748111950244336</v>
      </c>
      <c r="U23" s="168">
        <v>4478</v>
      </c>
      <c r="V23" s="215">
        <v>803</v>
      </c>
      <c r="W23" s="143">
        <f>V23/U23*100</f>
        <v>17.932112550245645</v>
      </c>
      <c r="X23" s="168">
        <v>4537</v>
      </c>
      <c r="Y23" s="215">
        <v>872</v>
      </c>
      <c r="Z23" s="143">
        <f t="shared" si="0"/>
        <v>19.219748732642717</v>
      </c>
      <c r="AA23" s="168">
        <v>4597</v>
      </c>
      <c r="AB23" s="215">
        <v>968</v>
      </c>
      <c r="AC23" s="143">
        <f t="shared" si="1"/>
        <v>21.057211224711768</v>
      </c>
      <c r="AD23" s="168">
        <v>4765</v>
      </c>
      <c r="AE23" s="170">
        <v>1074</v>
      </c>
      <c r="AF23" s="143">
        <f t="shared" si="2"/>
        <v>22.539349422875134</v>
      </c>
      <c r="AG23" s="118">
        <v>4728</v>
      </c>
      <c r="AH23" s="118">
        <v>1117</v>
      </c>
      <c r="AI23" s="112">
        <v>23.625211505922167</v>
      </c>
      <c r="AJ23" s="118">
        <v>4833</v>
      </c>
      <c r="AK23" s="118">
        <v>1198</v>
      </c>
      <c r="AL23" s="143">
        <f t="shared" si="3"/>
        <v>24.787916408028142</v>
      </c>
      <c r="AM23" s="118">
        <f>'C2'!AA23</f>
        <v>4849</v>
      </c>
      <c r="AN23" s="118">
        <v>1198</v>
      </c>
      <c r="AO23" s="143">
        <f t="shared" si="4"/>
        <v>24.706124974221488</v>
      </c>
      <c r="AP23" s="118">
        <f>'C2'!AC23</f>
        <v>4889</v>
      </c>
      <c r="AQ23" s="118">
        <v>1304</v>
      </c>
      <c r="AR23" s="143">
        <f t="shared" si="5"/>
        <v>26.672121088157084</v>
      </c>
    </row>
    <row r="24" spans="1:44">
      <c r="A24" s="512"/>
      <c r="B24" s="74" t="s">
        <v>86</v>
      </c>
      <c r="C24" s="319">
        <v>0</v>
      </c>
      <c r="D24" s="314">
        <v>0</v>
      </c>
      <c r="E24" s="145">
        <v>0</v>
      </c>
      <c r="F24" s="224">
        <v>0</v>
      </c>
      <c r="G24" s="314">
        <v>0</v>
      </c>
      <c r="H24" s="145">
        <v>0</v>
      </c>
      <c r="I24" s="224">
        <v>0</v>
      </c>
      <c r="J24" s="314">
        <v>0</v>
      </c>
      <c r="K24" s="145">
        <v>0</v>
      </c>
      <c r="L24" s="303">
        <v>0</v>
      </c>
      <c r="M24" s="314">
        <v>0</v>
      </c>
      <c r="N24" s="145">
        <v>0</v>
      </c>
      <c r="O24" s="224">
        <v>0</v>
      </c>
      <c r="P24" s="314">
        <v>0</v>
      </c>
      <c r="Q24" s="145">
        <v>0</v>
      </c>
      <c r="R24" s="303">
        <v>0</v>
      </c>
      <c r="S24" s="314">
        <v>0</v>
      </c>
      <c r="T24" s="145">
        <v>0</v>
      </c>
      <c r="U24" s="224">
        <v>0</v>
      </c>
      <c r="V24" s="314">
        <v>0</v>
      </c>
      <c r="W24" s="145">
        <v>0</v>
      </c>
      <c r="X24" s="224">
        <v>65</v>
      </c>
      <c r="Y24" s="215">
        <v>30</v>
      </c>
      <c r="Z24" s="143">
        <f t="shared" si="0"/>
        <v>46.153846153846153</v>
      </c>
      <c r="AA24" s="224">
        <v>161</v>
      </c>
      <c r="AB24" s="215">
        <v>58</v>
      </c>
      <c r="AC24" s="143">
        <f t="shared" si="1"/>
        <v>36.024844720496894</v>
      </c>
      <c r="AD24" s="224">
        <v>240</v>
      </c>
      <c r="AE24" s="215">
        <v>82</v>
      </c>
      <c r="AF24" s="143">
        <f t="shared" si="2"/>
        <v>34.166666666666664</v>
      </c>
      <c r="AG24" s="118">
        <v>322</v>
      </c>
      <c r="AH24" s="111">
        <v>112</v>
      </c>
      <c r="AI24" s="112">
        <v>34.782608695652172</v>
      </c>
      <c r="AJ24" s="118">
        <v>402</v>
      </c>
      <c r="AK24" s="111">
        <v>142</v>
      </c>
      <c r="AL24" s="143">
        <f t="shared" si="3"/>
        <v>35.323383084577117</v>
      </c>
      <c r="AM24" s="118">
        <f>'C2'!AA24</f>
        <v>435</v>
      </c>
      <c r="AN24" s="111">
        <v>149</v>
      </c>
      <c r="AO24" s="143">
        <f t="shared" si="4"/>
        <v>34.252873563218387</v>
      </c>
      <c r="AP24" s="111">
        <f>'C2'!AC24</f>
        <v>414</v>
      </c>
      <c r="AQ24" s="111">
        <v>144</v>
      </c>
      <c r="AR24" s="143">
        <f t="shared" si="5"/>
        <v>34.782608695652172</v>
      </c>
    </row>
    <row r="25" spans="1:44">
      <c r="A25" s="513"/>
      <c r="B25" s="100" t="s">
        <v>87</v>
      </c>
      <c r="C25" s="260">
        <v>3060</v>
      </c>
      <c r="D25" s="217">
        <v>854</v>
      </c>
      <c r="E25" s="212">
        <f t="shared" ref="E25:E31" si="6">D25/C25*100</f>
        <v>27.908496732026144</v>
      </c>
      <c r="F25" s="321">
        <v>2953</v>
      </c>
      <c r="G25" s="217">
        <v>783</v>
      </c>
      <c r="H25" s="212">
        <f t="shared" ref="H25:H31" si="7">G25/F25*100</f>
        <v>26.515408059600404</v>
      </c>
      <c r="I25" s="321">
        <v>2905</v>
      </c>
      <c r="J25" s="217">
        <v>742</v>
      </c>
      <c r="K25" s="212">
        <f t="shared" ref="K25:K31" si="8">J25/I25*100</f>
        <v>25.542168674698797</v>
      </c>
      <c r="L25" s="240">
        <v>2848</v>
      </c>
      <c r="M25" s="217">
        <v>699</v>
      </c>
      <c r="N25" s="212">
        <f t="shared" ref="N25:N31" si="9">M25/L25*100</f>
        <v>24.543539325842698</v>
      </c>
      <c r="O25" s="321">
        <v>2771</v>
      </c>
      <c r="P25" s="217">
        <v>617</v>
      </c>
      <c r="Q25" s="212">
        <f t="shared" ref="Q25:Q31" si="10">P25/O25*100</f>
        <v>22.266329844821364</v>
      </c>
      <c r="R25" s="240">
        <v>2782</v>
      </c>
      <c r="S25" s="217">
        <v>539</v>
      </c>
      <c r="T25" s="212">
        <f t="shared" ref="T25:T31" si="11">S25/R25*100</f>
        <v>19.374550682961896</v>
      </c>
      <c r="U25" s="321">
        <v>2773</v>
      </c>
      <c r="V25" s="217">
        <v>504</v>
      </c>
      <c r="W25" s="212">
        <f t="shared" ref="W25:W31" si="12">V25/U25*100</f>
        <v>18.175261449693473</v>
      </c>
      <c r="X25" s="321">
        <v>2776</v>
      </c>
      <c r="Y25" s="217">
        <v>474</v>
      </c>
      <c r="Z25" s="212">
        <f t="shared" si="0"/>
        <v>17.074927953890491</v>
      </c>
      <c r="AA25" s="321">
        <v>2719</v>
      </c>
      <c r="AB25" s="217">
        <v>457</v>
      </c>
      <c r="AC25" s="212">
        <f t="shared" si="1"/>
        <v>16.807649871276205</v>
      </c>
      <c r="AD25" s="321">
        <v>2663</v>
      </c>
      <c r="AE25" s="217">
        <v>423</v>
      </c>
      <c r="AF25" s="212">
        <f t="shared" si="2"/>
        <v>15.884340968832145</v>
      </c>
      <c r="AG25" s="128">
        <v>2611</v>
      </c>
      <c r="AH25" s="122">
        <v>456</v>
      </c>
      <c r="AI25" s="123">
        <v>17.464572960551514</v>
      </c>
      <c r="AJ25" s="128">
        <v>2500</v>
      </c>
      <c r="AK25" s="122">
        <v>434</v>
      </c>
      <c r="AL25" s="212">
        <f t="shared" si="3"/>
        <v>17.36</v>
      </c>
      <c r="AM25" s="128">
        <f>'C2'!AA25</f>
        <v>2397</v>
      </c>
      <c r="AN25" s="122">
        <v>459</v>
      </c>
      <c r="AO25" s="212">
        <f t="shared" si="4"/>
        <v>19.148936170212767</v>
      </c>
      <c r="AP25" s="122">
        <f>'C2'!AC25</f>
        <v>2369</v>
      </c>
      <c r="AQ25" s="122">
        <v>547</v>
      </c>
      <c r="AR25" s="212">
        <f t="shared" si="5"/>
        <v>23.089911355002108</v>
      </c>
    </row>
    <row r="26" spans="1:44" ht="45">
      <c r="A26" s="511" t="s">
        <v>88</v>
      </c>
      <c r="B26" s="89" t="s">
        <v>220</v>
      </c>
      <c r="C26" s="132">
        <v>9171</v>
      </c>
      <c r="D26" s="310">
        <f>SUM(D27:D33)</f>
        <v>1306</v>
      </c>
      <c r="E26" s="209">
        <f>D26/C26*100</f>
        <v>14.240540835241521</v>
      </c>
      <c r="F26" s="310">
        <v>8792</v>
      </c>
      <c r="G26" s="310">
        <f>SUM(G27:G33)</f>
        <v>1245</v>
      </c>
      <c r="H26" s="209">
        <f>G26/F26*100</f>
        <v>14.160600545950864</v>
      </c>
      <c r="I26" s="310">
        <v>8769</v>
      </c>
      <c r="J26" s="310">
        <f>SUM(J27:J33)</f>
        <v>1200</v>
      </c>
      <c r="K26" s="209">
        <f>J26/I26*100</f>
        <v>13.684570646595965</v>
      </c>
      <c r="L26" s="323">
        <v>8855</v>
      </c>
      <c r="M26" s="310">
        <f>SUM(M27:M33)</f>
        <v>1173</v>
      </c>
      <c r="N26" s="209">
        <f>M26/L26*100</f>
        <v>13.246753246753245</v>
      </c>
      <c r="O26" s="310">
        <v>8783</v>
      </c>
      <c r="P26" s="310">
        <f>SUM(P27:P33)</f>
        <v>1138</v>
      </c>
      <c r="Q26" s="209">
        <f>P26/O26*100</f>
        <v>12.956848457246956</v>
      </c>
      <c r="R26" s="323">
        <v>8642</v>
      </c>
      <c r="S26" s="310">
        <f>SUM(S27:S33)</f>
        <v>961</v>
      </c>
      <c r="T26" s="209">
        <f>S26/R26*100</f>
        <v>11.120111085396898</v>
      </c>
      <c r="U26" s="310">
        <v>8783</v>
      </c>
      <c r="V26" s="311">
        <f>SUM(V27:V33)</f>
        <v>950</v>
      </c>
      <c r="W26" s="209">
        <f>V26/U26*100</f>
        <v>10.816349766594557</v>
      </c>
      <c r="X26" s="310">
        <v>8794</v>
      </c>
      <c r="Y26" s="311">
        <f>SUM(Y27:Y33)</f>
        <v>997</v>
      </c>
      <c r="Z26" s="209">
        <f>Y26/X26*100</f>
        <v>11.33727541505572</v>
      </c>
      <c r="AA26" s="310">
        <v>8765</v>
      </c>
      <c r="AB26" s="310">
        <f>SUM(AB27:AB33)</f>
        <v>1083</v>
      </c>
      <c r="AC26" s="209">
        <f>AB26/AA26*100</f>
        <v>12.355961209355391</v>
      </c>
      <c r="AD26" s="310">
        <v>8873</v>
      </c>
      <c r="AE26" s="310">
        <f>SUM(AE27:AE33)</f>
        <v>1128</v>
      </c>
      <c r="AF26" s="209">
        <f>AE26/AD26*100</f>
        <v>12.712723994139525</v>
      </c>
      <c r="AG26" s="108">
        <v>9298</v>
      </c>
      <c r="AH26" s="108">
        <v>1203</v>
      </c>
      <c r="AI26" s="109">
        <v>12.938266293826631</v>
      </c>
      <c r="AJ26" s="108">
        <f>SUM(AJ27:AJ33)</f>
        <v>9374</v>
      </c>
      <c r="AK26" s="108">
        <f>SUM(AK27:AK33)</f>
        <v>1270</v>
      </c>
      <c r="AL26" s="209">
        <f>AK26/AJ26*100</f>
        <v>13.548111798591849</v>
      </c>
      <c r="AM26" s="108">
        <f>'C2'!AA26</f>
        <v>9429</v>
      </c>
      <c r="AN26" s="108">
        <f>SUM(AN27:AN33)</f>
        <v>1371</v>
      </c>
      <c r="AO26" s="209">
        <f>AN26/AM26*100</f>
        <v>14.540248170537703</v>
      </c>
      <c r="AP26" s="108">
        <f>'C2'!AC26</f>
        <v>9575</v>
      </c>
      <c r="AQ26" s="108">
        <f>SUM(AQ27:AQ33)</f>
        <v>1459</v>
      </c>
      <c r="AR26" s="209">
        <f>AQ26/AP26*100</f>
        <v>15.237597911227155</v>
      </c>
    </row>
    <row r="27" spans="1:44" ht="15" customHeight="1">
      <c r="A27" s="512"/>
      <c r="B27" s="74" t="s">
        <v>81</v>
      </c>
      <c r="C27" s="142">
        <v>388</v>
      </c>
      <c r="D27" s="312">
        <v>106</v>
      </c>
      <c r="E27" s="143">
        <f t="shared" si="6"/>
        <v>27.319587628865978</v>
      </c>
      <c r="F27" s="168">
        <v>418</v>
      </c>
      <c r="G27" s="312">
        <v>113</v>
      </c>
      <c r="H27" s="143">
        <f t="shared" si="7"/>
        <v>27.033492822966508</v>
      </c>
      <c r="I27" s="168">
        <v>401</v>
      </c>
      <c r="J27" s="312">
        <v>116</v>
      </c>
      <c r="K27" s="143">
        <f t="shared" si="8"/>
        <v>28.927680798004989</v>
      </c>
      <c r="L27" s="142">
        <v>422</v>
      </c>
      <c r="M27" s="312">
        <v>114</v>
      </c>
      <c r="N27" s="143">
        <f t="shared" si="9"/>
        <v>27.014218009478675</v>
      </c>
      <c r="O27" s="168">
        <v>432</v>
      </c>
      <c r="P27" s="312">
        <v>121</v>
      </c>
      <c r="Q27" s="143">
        <f t="shared" si="10"/>
        <v>28.009259259259263</v>
      </c>
      <c r="R27" s="142">
        <v>388</v>
      </c>
      <c r="S27" s="312">
        <v>81</v>
      </c>
      <c r="T27" s="143">
        <f t="shared" si="11"/>
        <v>20.876288659793815</v>
      </c>
      <c r="U27" s="168">
        <v>387</v>
      </c>
      <c r="V27" s="312">
        <v>84</v>
      </c>
      <c r="W27" s="143">
        <f t="shared" si="12"/>
        <v>21.705426356589147</v>
      </c>
      <c r="X27" s="168">
        <v>370</v>
      </c>
      <c r="Y27" s="312">
        <v>87</v>
      </c>
      <c r="Z27" s="143">
        <f t="shared" si="0"/>
        <v>23.513513513513516</v>
      </c>
      <c r="AA27" s="168">
        <v>349</v>
      </c>
      <c r="AB27" s="312">
        <v>94</v>
      </c>
      <c r="AC27" s="143">
        <f t="shared" si="1"/>
        <v>26.93409742120344</v>
      </c>
      <c r="AD27" s="168">
        <v>339</v>
      </c>
      <c r="AE27" s="312">
        <v>91</v>
      </c>
      <c r="AF27" s="143">
        <f t="shared" si="2"/>
        <v>26.843657817109147</v>
      </c>
      <c r="AG27" s="118">
        <v>335</v>
      </c>
      <c r="AH27" s="111">
        <v>93</v>
      </c>
      <c r="AI27" s="112">
        <v>27.761194029850746</v>
      </c>
      <c r="AJ27" s="118">
        <v>310</v>
      </c>
      <c r="AK27" s="111">
        <v>93</v>
      </c>
      <c r="AL27" s="143">
        <f t="shared" si="3"/>
        <v>30</v>
      </c>
      <c r="AM27" s="118">
        <f>'C2'!AA27</f>
        <v>324</v>
      </c>
      <c r="AN27" s="111">
        <v>114</v>
      </c>
      <c r="AO27" s="143">
        <f t="shared" ref="AO27:AO31" si="13">AN27/AM27*100</f>
        <v>35.185185185185183</v>
      </c>
      <c r="AP27" s="111">
        <f>'C2'!AC27</f>
        <v>311</v>
      </c>
      <c r="AQ27" s="111">
        <v>115</v>
      </c>
      <c r="AR27" s="143">
        <f t="shared" ref="AR27:AR31" si="14">AQ27/AP27*100</f>
        <v>36.977491961414792</v>
      </c>
    </row>
    <row r="28" spans="1:44">
      <c r="A28" s="512"/>
      <c r="B28" s="74" t="s">
        <v>82</v>
      </c>
      <c r="C28" s="144">
        <v>104</v>
      </c>
      <c r="D28" s="215">
        <v>35</v>
      </c>
      <c r="E28" s="143">
        <f t="shared" si="6"/>
        <v>33.653846153846153</v>
      </c>
      <c r="F28" s="170">
        <v>143</v>
      </c>
      <c r="G28" s="215">
        <v>28</v>
      </c>
      <c r="H28" s="143">
        <f t="shared" si="7"/>
        <v>19.58041958041958</v>
      </c>
      <c r="I28" s="170">
        <v>155</v>
      </c>
      <c r="J28" s="215">
        <v>39</v>
      </c>
      <c r="K28" s="143">
        <f t="shared" si="8"/>
        <v>25.161290322580644</v>
      </c>
      <c r="L28" s="144">
        <v>129</v>
      </c>
      <c r="M28" s="215">
        <v>28</v>
      </c>
      <c r="N28" s="143">
        <f t="shared" si="9"/>
        <v>21.705426356589147</v>
      </c>
      <c r="O28" s="170">
        <v>143</v>
      </c>
      <c r="P28" s="215">
        <v>27</v>
      </c>
      <c r="Q28" s="143">
        <f t="shared" si="10"/>
        <v>18.88111888111888</v>
      </c>
      <c r="R28" s="144">
        <v>132</v>
      </c>
      <c r="S28" s="215">
        <v>15</v>
      </c>
      <c r="T28" s="143">
        <f t="shared" si="11"/>
        <v>11.363636363636363</v>
      </c>
      <c r="U28" s="170">
        <v>119</v>
      </c>
      <c r="V28" s="215">
        <v>11</v>
      </c>
      <c r="W28" s="143">
        <f t="shared" si="12"/>
        <v>9.2436974789915975</v>
      </c>
      <c r="X28" s="170">
        <v>151</v>
      </c>
      <c r="Y28" s="215">
        <v>18</v>
      </c>
      <c r="Z28" s="143">
        <f t="shared" si="0"/>
        <v>11.920529801324504</v>
      </c>
      <c r="AA28" s="170">
        <v>158</v>
      </c>
      <c r="AB28" s="215">
        <v>22</v>
      </c>
      <c r="AC28" s="143">
        <f t="shared" si="1"/>
        <v>13.924050632911392</v>
      </c>
      <c r="AD28" s="170">
        <v>143</v>
      </c>
      <c r="AE28" s="215">
        <v>22</v>
      </c>
      <c r="AF28" s="143">
        <f t="shared" si="2"/>
        <v>15.384615384615385</v>
      </c>
      <c r="AG28" s="118">
        <v>144</v>
      </c>
      <c r="AH28" s="111">
        <v>26</v>
      </c>
      <c r="AI28" s="112">
        <v>18.055555555555554</v>
      </c>
      <c r="AJ28" s="118">
        <v>148</v>
      </c>
      <c r="AK28" s="111">
        <v>28</v>
      </c>
      <c r="AL28" s="143">
        <f t="shared" si="3"/>
        <v>18.918918918918919</v>
      </c>
      <c r="AM28" s="118">
        <f>'C2'!AA28</f>
        <v>155</v>
      </c>
      <c r="AN28" s="111">
        <v>34</v>
      </c>
      <c r="AO28" s="143">
        <f t="shared" si="13"/>
        <v>21.935483870967744</v>
      </c>
      <c r="AP28" s="111">
        <f>'C2'!AC28</f>
        <v>154</v>
      </c>
      <c r="AQ28" s="111">
        <v>37</v>
      </c>
      <c r="AR28" s="143">
        <f t="shared" si="14"/>
        <v>24.025974025974026</v>
      </c>
    </row>
    <row r="29" spans="1:44">
      <c r="A29" s="512"/>
      <c r="B29" s="74" t="s">
        <v>83</v>
      </c>
      <c r="C29" s="144">
        <v>5541</v>
      </c>
      <c r="D29" s="313">
        <v>393</v>
      </c>
      <c r="E29" s="143">
        <f t="shared" si="6"/>
        <v>7.0925825663237685</v>
      </c>
      <c r="F29" s="170">
        <v>5187</v>
      </c>
      <c r="G29" s="313">
        <v>368</v>
      </c>
      <c r="H29" s="143">
        <f t="shared" si="7"/>
        <v>7.0946597262386737</v>
      </c>
      <c r="I29" s="170">
        <v>5232</v>
      </c>
      <c r="J29" s="313">
        <v>357</v>
      </c>
      <c r="K29" s="143">
        <f t="shared" si="8"/>
        <v>6.8233944954128436</v>
      </c>
      <c r="L29" s="144">
        <v>5318</v>
      </c>
      <c r="M29" s="313">
        <v>343</v>
      </c>
      <c r="N29" s="143">
        <f t="shared" si="9"/>
        <v>6.44979315532155</v>
      </c>
      <c r="O29" s="170">
        <v>5277</v>
      </c>
      <c r="P29" s="313">
        <v>328</v>
      </c>
      <c r="Q29" s="143">
        <f t="shared" si="10"/>
        <v>6.2156528330490808</v>
      </c>
      <c r="R29" s="144">
        <v>5251</v>
      </c>
      <c r="S29" s="313">
        <v>318</v>
      </c>
      <c r="T29" s="143">
        <f t="shared" si="11"/>
        <v>6.0559893353646927</v>
      </c>
      <c r="U29" s="170">
        <v>5386</v>
      </c>
      <c r="V29" s="313">
        <v>330</v>
      </c>
      <c r="W29" s="143">
        <f t="shared" si="12"/>
        <v>6.1269959153360567</v>
      </c>
      <c r="X29" s="170">
        <v>5342</v>
      </c>
      <c r="Y29" s="313">
        <v>325</v>
      </c>
      <c r="Z29" s="143">
        <f t="shared" si="0"/>
        <v>6.0838637214526399</v>
      </c>
      <c r="AA29" s="170">
        <v>5296</v>
      </c>
      <c r="AB29" s="313">
        <v>342</v>
      </c>
      <c r="AC29" s="143">
        <f t="shared" si="1"/>
        <v>6.4577039274924477</v>
      </c>
      <c r="AD29" s="170">
        <v>5387</v>
      </c>
      <c r="AE29" s="313">
        <v>358</v>
      </c>
      <c r="AF29" s="143">
        <f t="shared" si="2"/>
        <v>6.6456283645813992</v>
      </c>
      <c r="AG29" s="118">
        <v>5847</v>
      </c>
      <c r="AH29" s="111">
        <v>406</v>
      </c>
      <c r="AI29" s="112">
        <v>6.9437318282880103</v>
      </c>
      <c r="AJ29" s="118">
        <v>5965</v>
      </c>
      <c r="AK29" s="111">
        <v>464</v>
      </c>
      <c r="AL29" s="143">
        <f t="shared" si="3"/>
        <v>7.7787091366303436</v>
      </c>
      <c r="AM29" s="118">
        <f>'C2'!AA29</f>
        <v>5908</v>
      </c>
      <c r="AN29" s="111">
        <v>485</v>
      </c>
      <c r="AO29" s="143">
        <f t="shared" si="13"/>
        <v>8.2092078537576167</v>
      </c>
      <c r="AP29" s="111">
        <f>'C2'!AC29</f>
        <v>6015</v>
      </c>
      <c r="AQ29" s="111">
        <v>512</v>
      </c>
      <c r="AR29" s="143">
        <f t="shared" si="14"/>
        <v>8.5120532003325025</v>
      </c>
    </row>
    <row r="30" spans="1:44">
      <c r="A30" s="512"/>
      <c r="B30" s="74" t="s">
        <v>84</v>
      </c>
      <c r="C30" s="144">
        <v>256</v>
      </c>
      <c r="D30" s="215">
        <v>76</v>
      </c>
      <c r="E30" s="143">
        <f t="shared" si="6"/>
        <v>29.6875</v>
      </c>
      <c r="F30" s="170">
        <v>275</v>
      </c>
      <c r="G30" s="215">
        <v>93</v>
      </c>
      <c r="H30" s="143">
        <f t="shared" si="7"/>
        <v>33.81818181818182</v>
      </c>
      <c r="I30" s="170">
        <v>271</v>
      </c>
      <c r="J30" s="215">
        <v>93</v>
      </c>
      <c r="K30" s="143">
        <f t="shared" si="8"/>
        <v>34.317343173431738</v>
      </c>
      <c r="L30" s="144">
        <v>308</v>
      </c>
      <c r="M30" s="215">
        <v>119</v>
      </c>
      <c r="N30" s="143">
        <f t="shared" si="9"/>
        <v>38.636363636363633</v>
      </c>
      <c r="O30" s="170">
        <v>302</v>
      </c>
      <c r="P30" s="215">
        <v>108</v>
      </c>
      <c r="Q30" s="143">
        <f t="shared" si="10"/>
        <v>35.76158940397351</v>
      </c>
      <c r="R30" s="144">
        <v>242</v>
      </c>
      <c r="S30" s="313">
        <v>67</v>
      </c>
      <c r="T30" s="143">
        <f t="shared" si="11"/>
        <v>27.685950413223143</v>
      </c>
      <c r="U30" s="170">
        <v>250</v>
      </c>
      <c r="V30" s="215">
        <v>65</v>
      </c>
      <c r="W30" s="143">
        <f t="shared" si="12"/>
        <v>26</v>
      </c>
      <c r="X30" s="170">
        <v>265</v>
      </c>
      <c r="Y30" s="215">
        <v>91</v>
      </c>
      <c r="Z30" s="143">
        <f t="shared" si="0"/>
        <v>34.339622641509429</v>
      </c>
      <c r="AA30" s="170">
        <v>277</v>
      </c>
      <c r="AB30" s="215">
        <v>97</v>
      </c>
      <c r="AC30" s="143">
        <f t="shared" si="1"/>
        <v>35.018050541516246</v>
      </c>
      <c r="AD30" s="170">
        <v>285</v>
      </c>
      <c r="AE30" s="215">
        <v>111</v>
      </c>
      <c r="AF30" s="143">
        <f t="shared" si="2"/>
        <v>38.94736842105263</v>
      </c>
      <c r="AG30" s="118">
        <v>286</v>
      </c>
      <c r="AH30" s="111">
        <v>113</v>
      </c>
      <c r="AI30" s="112">
        <v>39.510489510489514</v>
      </c>
      <c r="AJ30" s="118">
        <v>293</v>
      </c>
      <c r="AK30" s="111">
        <v>126</v>
      </c>
      <c r="AL30" s="143">
        <f t="shared" si="3"/>
        <v>43.003412969283275</v>
      </c>
      <c r="AM30" s="118">
        <f>'C2'!AA30</f>
        <v>314</v>
      </c>
      <c r="AN30" s="111">
        <v>143</v>
      </c>
      <c r="AO30" s="143">
        <f t="shared" si="13"/>
        <v>45.541401273885349</v>
      </c>
      <c r="AP30" s="111">
        <f>'C2'!AC30</f>
        <v>318</v>
      </c>
      <c r="AQ30" s="111">
        <v>145</v>
      </c>
      <c r="AR30" s="143">
        <f t="shared" si="14"/>
        <v>45.59748427672956</v>
      </c>
    </row>
    <row r="31" spans="1:44">
      <c r="A31" s="512"/>
      <c r="B31" s="74" t="s">
        <v>85</v>
      </c>
      <c r="C31" s="142">
        <v>1589</v>
      </c>
      <c r="D31" s="215">
        <v>414</v>
      </c>
      <c r="E31" s="143">
        <f t="shared" si="6"/>
        <v>26.05412208936438</v>
      </c>
      <c r="F31" s="168">
        <v>1558</v>
      </c>
      <c r="G31" s="215">
        <v>384</v>
      </c>
      <c r="H31" s="143">
        <f t="shared" si="7"/>
        <v>24.646983311938385</v>
      </c>
      <c r="I31" s="168">
        <v>1549</v>
      </c>
      <c r="J31" s="215">
        <v>345</v>
      </c>
      <c r="K31" s="143">
        <f t="shared" si="8"/>
        <v>22.272433828276309</v>
      </c>
      <c r="L31" s="142">
        <v>1545</v>
      </c>
      <c r="M31" s="215">
        <v>328</v>
      </c>
      <c r="N31" s="143">
        <f t="shared" si="9"/>
        <v>21.229773462783172</v>
      </c>
      <c r="O31" s="168">
        <v>1574</v>
      </c>
      <c r="P31" s="215">
        <v>347</v>
      </c>
      <c r="Q31" s="143">
        <f t="shared" si="10"/>
        <v>22.045743329097839</v>
      </c>
      <c r="R31" s="142">
        <v>1543</v>
      </c>
      <c r="S31" s="215">
        <v>298</v>
      </c>
      <c r="T31" s="143">
        <f t="shared" si="11"/>
        <v>19.31302657161374</v>
      </c>
      <c r="U31" s="168">
        <v>1516</v>
      </c>
      <c r="V31" s="215">
        <v>283</v>
      </c>
      <c r="W31" s="143">
        <f t="shared" si="12"/>
        <v>18.66754617414248</v>
      </c>
      <c r="X31" s="168">
        <v>1551</v>
      </c>
      <c r="Y31" s="215">
        <v>302</v>
      </c>
      <c r="Z31" s="143">
        <f t="shared" si="0"/>
        <v>19.471308833010962</v>
      </c>
      <c r="AA31" s="168">
        <v>1594</v>
      </c>
      <c r="AB31" s="215">
        <v>352</v>
      </c>
      <c r="AC31" s="143">
        <f t="shared" si="1"/>
        <v>22.082810539523212</v>
      </c>
      <c r="AD31" s="168">
        <v>1570</v>
      </c>
      <c r="AE31" s="215">
        <v>349</v>
      </c>
      <c r="AF31" s="143">
        <f t="shared" si="2"/>
        <v>22.229299363057326</v>
      </c>
      <c r="AG31" s="118">
        <v>1543</v>
      </c>
      <c r="AH31" s="111">
        <v>358</v>
      </c>
      <c r="AI31" s="112">
        <v>23.201555411535967</v>
      </c>
      <c r="AJ31" s="118">
        <v>1529</v>
      </c>
      <c r="AK31" s="111">
        <v>355</v>
      </c>
      <c r="AL31" s="143">
        <f t="shared" si="3"/>
        <v>23.217789404839763</v>
      </c>
      <c r="AM31" s="118">
        <f>'C2'!AA31</f>
        <v>1548</v>
      </c>
      <c r="AN31" s="111">
        <v>372</v>
      </c>
      <c r="AO31" s="143">
        <f t="shared" si="13"/>
        <v>24.031007751937985</v>
      </c>
      <c r="AP31" s="111">
        <f>'C2'!AC31</f>
        <v>1589</v>
      </c>
      <c r="AQ31" s="111">
        <v>411</v>
      </c>
      <c r="AR31" s="143">
        <f t="shared" si="14"/>
        <v>25.865324103209563</v>
      </c>
    </row>
    <row r="32" spans="1:44" hidden="1">
      <c r="A32" s="512"/>
      <c r="B32" s="74" t="s">
        <v>86</v>
      </c>
      <c r="C32" s="319">
        <v>0</v>
      </c>
      <c r="D32" s="314">
        <v>0</v>
      </c>
      <c r="E32" s="145">
        <v>0</v>
      </c>
      <c r="F32" s="224">
        <v>0</v>
      </c>
      <c r="G32" s="314">
        <v>0</v>
      </c>
      <c r="H32" s="145">
        <v>0</v>
      </c>
      <c r="I32" s="224">
        <v>0</v>
      </c>
      <c r="J32" s="314">
        <v>0</v>
      </c>
      <c r="K32" s="145">
        <v>0</v>
      </c>
      <c r="L32" s="303">
        <v>0</v>
      </c>
      <c r="M32" s="314">
        <v>0</v>
      </c>
      <c r="N32" s="145">
        <v>0</v>
      </c>
      <c r="O32" s="224">
        <v>0</v>
      </c>
      <c r="P32" s="314">
        <v>0</v>
      </c>
      <c r="Q32" s="145">
        <v>0</v>
      </c>
      <c r="R32" s="303">
        <v>0</v>
      </c>
      <c r="S32" s="314">
        <v>0</v>
      </c>
      <c r="T32" s="145">
        <v>0</v>
      </c>
      <c r="U32" s="224">
        <v>0</v>
      </c>
      <c r="V32" s="314">
        <v>0</v>
      </c>
      <c r="W32" s="145">
        <v>0</v>
      </c>
      <c r="X32" s="224">
        <v>0</v>
      </c>
      <c r="Y32" s="314">
        <v>0</v>
      </c>
      <c r="Z32" s="145">
        <v>0</v>
      </c>
      <c r="AA32" s="224">
        <v>0</v>
      </c>
      <c r="AB32" s="314">
        <v>0</v>
      </c>
      <c r="AC32" s="145">
        <v>0</v>
      </c>
      <c r="AD32" s="224">
        <v>0</v>
      </c>
      <c r="AE32" s="315">
        <v>0</v>
      </c>
      <c r="AF32" s="145">
        <v>0</v>
      </c>
      <c r="AG32" s="118">
        <v>0</v>
      </c>
      <c r="AH32" s="115">
        <v>0</v>
      </c>
      <c r="AI32" s="116">
        <v>0</v>
      </c>
      <c r="AJ32" s="118">
        <v>0</v>
      </c>
      <c r="AK32" s="115">
        <v>0</v>
      </c>
      <c r="AL32" s="145">
        <v>0</v>
      </c>
      <c r="AM32" s="118">
        <f>'C2'!AA32</f>
        <v>0</v>
      </c>
      <c r="AN32" s="115">
        <v>0</v>
      </c>
      <c r="AO32" s="145">
        <v>0</v>
      </c>
      <c r="AP32" s="115">
        <f>'C2'!AC32</f>
        <v>0</v>
      </c>
      <c r="AQ32" s="115">
        <v>0</v>
      </c>
      <c r="AR32" s="145">
        <v>0</v>
      </c>
    </row>
    <row r="33" spans="1:44">
      <c r="A33" s="513"/>
      <c r="B33" s="100" t="s">
        <v>87</v>
      </c>
      <c r="C33" s="260">
        <v>1293</v>
      </c>
      <c r="D33" s="217">
        <v>282</v>
      </c>
      <c r="E33" s="212">
        <f t="shared" ref="E33:E39" si="15">D33/C33*100</f>
        <v>21.809744779582367</v>
      </c>
      <c r="F33" s="321">
        <v>1211</v>
      </c>
      <c r="G33" s="217">
        <v>259</v>
      </c>
      <c r="H33" s="212">
        <f t="shared" ref="H33:H39" si="16">G33/F33*100</f>
        <v>21.387283236994222</v>
      </c>
      <c r="I33" s="321">
        <v>1161</v>
      </c>
      <c r="J33" s="217">
        <v>250</v>
      </c>
      <c r="K33" s="212">
        <f t="shared" ref="K33:K39" si="17">J33/I33*100</f>
        <v>21.533161068044791</v>
      </c>
      <c r="L33" s="240">
        <v>1133</v>
      </c>
      <c r="M33" s="217">
        <v>241</v>
      </c>
      <c r="N33" s="212">
        <f t="shared" ref="N33:N39" si="18">M33/L33*100</f>
        <v>21.270962047661076</v>
      </c>
      <c r="O33" s="321">
        <v>1055</v>
      </c>
      <c r="P33" s="217">
        <v>207</v>
      </c>
      <c r="Q33" s="212">
        <f t="shared" ref="Q33:Q39" si="19">P33/O33*100</f>
        <v>19.620853080568722</v>
      </c>
      <c r="R33" s="240">
        <v>1086</v>
      </c>
      <c r="S33" s="217">
        <v>182</v>
      </c>
      <c r="T33" s="212">
        <f t="shared" ref="T33:T39" si="20">S33/R33*100</f>
        <v>16.758747697974215</v>
      </c>
      <c r="U33" s="321">
        <v>1125</v>
      </c>
      <c r="V33" s="217">
        <v>177</v>
      </c>
      <c r="W33" s="212">
        <f t="shared" ref="W33:W39" si="21">V33/U33*100</f>
        <v>15.733333333333333</v>
      </c>
      <c r="X33" s="321">
        <v>1115</v>
      </c>
      <c r="Y33" s="217">
        <v>174</v>
      </c>
      <c r="Z33" s="212">
        <f t="shared" ref="Z33:Z39" si="22">Y33/X33*100</f>
        <v>15.605381165919283</v>
      </c>
      <c r="AA33" s="321">
        <v>1091</v>
      </c>
      <c r="AB33" s="217">
        <v>176</v>
      </c>
      <c r="AC33" s="212">
        <f t="shared" ref="AC33:AC39" si="23">AB33/AA33*100</f>
        <v>16.13198900091659</v>
      </c>
      <c r="AD33" s="321">
        <v>1149</v>
      </c>
      <c r="AE33" s="217">
        <v>197</v>
      </c>
      <c r="AF33" s="212">
        <f t="shared" ref="AF33:AF39" si="24">AE33/AD33*100</f>
        <v>17.145343777197564</v>
      </c>
      <c r="AG33" s="128">
        <v>1143</v>
      </c>
      <c r="AH33" s="122">
        <v>207</v>
      </c>
      <c r="AI33" s="123">
        <v>18.110236220472441</v>
      </c>
      <c r="AJ33" s="128">
        <v>1129</v>
      </c>
      <c r="AK33" s="122">
        <v>204</v>
      </c>
      <c r="AL33" s="212">
        <f t="shared" ref="AL33:AL39" si="25">AK33/AJ33*100</f>
        <v>18.06908768821966</v>
      </c>
      <c r="AM33" s="128">
        <f>'C2'!AA33</f>
        <v>1180</v>
      </c>
      <c r="AN33" s="122">
        <v>223</v>
      </c>
      <c r="AO33" s="212">
        <f t="shared" ref="AO33" si="26">AN33/AM33*100</f>
        <v>18.898305084745761</v>
      </c>
      <c r="AP33" s="122">
        <f>'C2'!AC33</f>
        <v>1188</v>
      </c>
      <c r="AQ33" s="122">
        <v>239</v>
      </c>
      <c r="AR33" s="212">
        <f t="shared" ref="AR33" si="27">AQ33/AP33*100</f>
        <v>20.117845117845118</v>
      </c>
    </row>
    <row r="34" spans="1:44" ht="45">
      <c r="A34" s="511" t="s">
        <v>23</v>
      </c>
      <c r="B34" s="89" t="s">
        <v>220</v>
      </c>
      <c r="C34" s="132">
        <v>30139</v>
      </c>
      <c r="D34" s="310">
        <f>SUM(D35:D41)</f>
        <v>8498</v>
      </c>
      <c r="E34" s="209">
        <f>D34/C34*100</f>
        <v>28.19602508377849</v>
      </c>
      <c r="F34" s="310">
        <v>29789</v>
      </c>
      <c r="G34" s="310">
        <f>SUM(G35:G41)</f>
        <v>7973</v>
      </c>
      <c r="H34" s="209">
        <f>G34/F34*100</f>
        <v>26.764913223001781</v>
      </c>
      <c r="I34" s="310">
        <v>30214</v>
      </c>
      <c r="J34" s="310">
        <f>SUM(J35:J41)</f>
        <v>7689</v>
      </c>
      <c r="K34" s="209">
        <f>J34/I34*100</f>
        <v>25.448467597802342</v>
      </c>
      <c r="L34" s="323">
        <v>30657</v>
      </c>
      <c r="M34" s="310">
        <f>SUM(M35:M41)</f>
        <v>7165</v>
      </c>
      <c r="N34" s="209">
        <f>M34/L34*100</f>
        <v>23.371497537267182</v>
      </c>
      <c r="O34" s="310">
        <v>30938</v>
      </c>
      <c r="P34" s="310">
        <f>SUM(P35:P41)</f>
        <v>6841</v>
      </c>
      <c r="Q34" s="209">
        <f>P34/O34*100</f>
        <v>22.111965867218309</v>
      </c>
      <c r="R34" s="323">
        <v>31077</v>
      </c>
      <c r="S34" s="310">
        <f>SUM(S35:S41)</f>
        <v>6169</v>
      </c>
      <c r="T34" s="209">
        <f>S34/R34*100</f>
        <v>19.850693438877627</v>
      </c>
      <c r="U34" s="310">
        <v>31646</v>
      </c>
      <c r="V34" s="310">
        <f>SUM(V35:V41)</f>
        <v>6052</v>
      </c>
      <c r="W34" s="209">
        <f>V34/U34*100</f>
        <v>19.124059912785185</v>
      </c>
      <c r="X34" s="310">
        <v>32607</v>
      </c>
      <c r="Y34" s="310">
        <f>SUM(Y35:Y41)</f>
        <v>6195</v>
      </c>
      <c r="Z34" s="209">
        <f>Y34/X34*100</f>
        <v>18.998987947373262</v>
      </c>
      <c r="AA34" s="310">
        <v>34273</v>
      </c>
      <c r="AB34" s="310">
        <f>SUM(AB35:AB41)</f>
        <v>6420</v>
      </c>
      <c r="AC34" s="209">
        <f>AB34/AA34*100</f>
        <v>18.731946430134506</v>
      </c>
      <c r="AD34" s="310">
        <v>36051</v>
      </c>
      <c r="AE34" s="310">
        <f>SUM(AE35:AE41)</f>
        <v>6710</v>
      </c>
      <c r="AF34" s="209">
        <f>AE34/AD34*100</f>
        <v>18.612521150592219</v>
      </c>
      <c r="AG34" s="108">
        <v>36871</v>
      </c>
      <c r="AH34" s="108">
        <v>6824</v>
      </c>
      <c r="AI34" s="109">
        <v>18.507770334409159</v>
      </c>
      <c r="AJ34" s="108">
        <f>SUM(AJ35:AJ41)</f>
        <v>37555</v>
      </c>
      <c r="AK34" s="108">
        <f>SUM(AK35:AK41)</f>
        <v>7069</v>
      </c>
      <c r="AL34" s="209">
        <f>AK34/AJ34*100</f>
        <v>18.823059512714686</v>
      </c>
      <c r="AM34" s="108">
        <f>'C2'!AA34</f>
        <v>38045</v>
      </c>
      <c r="AN34" s="108">
        <f>SUM(AN35:AN41)</f>
        <v>7411</v>
      </c>
      <c r="AO34" s="209">
        <f>AN34/AM34*100</f>
        <v>19.479563674595873</v>
      </c>
      <c r="AP34" s="108">
        <f>'C2'!AC34</f>
        <v>38952</v>
      </c>
      <c r="AQ34" s="108">
        <f>SUM(AQ35:AQ41)</f>
        <v>7957</v>
      </c>
      <c r="AR34" s="209">
        <f>AQ34/AP34*100</f>
        <v>20.427705894434176</v>
      </c>
    </row>
    <row r="35" spans="1:44" ht="15" customHeight="1">
      <c r="A35" s="512"/>
      <c r="B35" s="74" t="s">
        <v>81</v>
      </c>
      <c r="C35" s="142">
        <v>1568</v>
      </c>
      <c r="D35" s="312">
        <v>614</v>
      </c>
      <c r="E35" s="143">
        <f t="shared" si="15"/>
        <v>39.158163265306122</v>
      </c>
      <c r="F35" s="168">
        <v>1624</v>
      </c>
      <c r="G35" s="168">
        <v>614</v>
      </c>
      <c r="H35" s="143">
        <f t="shared" si="16"/>
        <v>37.807881773399018</v>
      </c>
      <c r="I35" s="168">
        <v>1676</v>
      </c>
      <c r="J35" s="168">
        <v>600</v>
      </c>
      <c r="K35" s="143">
        <f t="shared" si="17"/>
        <v>35.799522673031028</v>
      </c>
      <c r="L35" s="142">
        <v>1757</v>
      </c>
      <c r="M35" s="168">
        <v>589</v>
      </c>
      <c r="N35" s="143">
        <f t="shared" si="18"/>
        <v>33.523050654524759</v>
      </c>
      <c r="O35" s="168">
        <v>1746</v>
      </c>
      <c r="P35" s="168">
        <v>563</v>
      </c>
      <c r="Q35" s="143">
        <f t="shared" si="19"/>
        <v>32.245131729667811</v>
      </c>
      <c r="R35" s="142">
        <v>1685</v>
      </c>
      <c r="S35" s="168">
        <v>521</v>
      </c>
      <c r="T35" s="143">
        <f t="shared" si="20"/>
        <v>30.919881305637979</v>
      </c>
      <c r="U35" s="168">
        <v>1602</v>
      </c>
      <c r="V35" s="168">
        <v>495</v>
      </c>
      <c r="W35" s="143">
        <f t="shared" si="21"/>
        <v>30.898876404494381</v>
      </c>
      <c r="X35" s="168">
        <v>1475</v>
      </c>
      <c r="Y35" s="168">
        <v>427</v>
      </c>
      <c r="Z35" s="143">
        <f t="shared" si="22"/>
        <v>28.949152542372879</v>
      </c>
      <c r="AA35" s="168">
        <v>1406</v>
      </c>
      <c r="AB35" s="168">
        <v>412</v>
      </c>
      <c r="AC35" s="143">
        <f t="shared" si="23"/>
        <v>29.30298719772404</v>
      </c>
      <c r="AD35" s="168">
        <v>1363</v>
      </c>
      <c r="AE35" s="168">
        <v>404</v>
      </c>
      <c r="AF35" s="143">
        <f t="shared" si="24"/>
        <v>29.640498899486428</v>
      </c>
      <c r="AG35" s="118">
        <v>1300</v>
      </c>
      <c r="AH35" s="118">
        <v>371</v>
      </c>
      <c r="AI35" s="112">
        <v>28.53846153846154</v>
      </c>
      <c r="AJ35" s="118">
        <v>1275</v>
      </c>
      <c r="AK35" s="118">
        <v>372</v>
      </c>
      <c r="AL35" s="143">
        <f t="shared" si="25"/>
        <v>29.176470588235293</v>
      </c>
      <c r="AM35" s="118">
        <f>'C2'!AA35</f>
        <v>1263</v>
      </c>
      <c r="AN35" s="118">
        <v>375</v>
      </c>
      <c r="AO35" s="143">
        <f t="shared" ref="AO35:AO39" si="28">AN35/AM35*100</f>
        <v>29.691211401425178</v>
      </c>
      <c r="AP35" s="118">
        <f>'C2'!AC35</f>
        <v>1273</v>
      </c>
      <c r="AQ35" s="118">
        <v>382</v>
      </c>
      <c r="AR35" s="143">
        <f t="shared" ref="AR35:AR39" si="29">AQ35/AP35*100</f>
        <v>30.007855459544388</v>
      </c>
    </row>
    <row r="36" spans="1:44">
      <c r="A36" s="512"/>
      <c r="B36" s="74" t="s">
        <v>82</v>
      </c>
      <c r="C36" s="144">
        <v>522</v>
      </c>
      <c r="D36" s="215">
        <v>159</v>
      </c>
      <c r="E36" s="143">
        <f t="shared" si="15"/>
        <v>30.459770114942529</v>
      </c>
      <c r="F36" s="170">
        <v>457</v>
      </c>
      <c r="G36" s="170">
        <v>120</v>
      </c>
      <c r="H36" s="143">
        <f t="shared" si="16"/>
        <v>26.258205689277897</v>
      </c>
      <c r="I36" s="170">
        <v>218</v>
      </c>
      <c r="J36" s="170">
        <v>32</v>
      </c>
      <c r="K36" s="143">
        <f t="shared" si="17"/>
        <v>14.678899082568808</v>
      </c>
      <c r="L36" s="144">
        <v>216</v>
      </c>
      <c r="M36" s="170">
        <v>31</v>
      </c>
      <c r="N36" s="143">
        <f t="shared" si="18"/>
        <v>14.351851851851851</v>
      </c>
      <c r="O36" s="170">
        <v>213</v>
      </c>
      <c r="P36" s="170">
        <v>41</v>
      </c>
      <c r="Q36" s="143">
        <f t="shared" si="19"/>
        <v>19.248826291079812</v>
      </c>
      <c r="R36" s="144">
        <v>226</v>
      </c>
      <c r="S36" s="170">
        <v>45</v>
      </c>
      <c r="T36" s="143">
        <f t="shared" si="20"/>
        <v>19.911504424778762</v>
      </c>
      <c r="U36" s="170">
        <v>268</v>
      </c>
      <c r="V36" s="170">
        <v>58</v>
      </c>
      <c r="W36" s="143">
        <f t="shared" si="21"/>
        <v>21.641791044776117</v>
      </c>
      <c r="X36" s="170">
        <v>254</v>
      </c>
      <c r="Y36" s="170">
        <v>48</v>
      </c>
      <c r="Z36" s="143">
        <f t="shared" si="22"/>
        <v>18.897637795275589</v>
      </c>
      <c r="AA36" s="170">
        <v>267</v>
      </c>
      <c r="AB36" s="170">
        <v>47</v>
      </c>
      <c r="AC36" s="143">
        <f t="shared" si="23"/>
        <v>17.602996254681649</v>
      </c>
      <c r="AD36" s="170">
        <v>270</v>
      </c>
      <c r="AE36" s="170">
        <v>49</v>
      </c>
      <c r="AF36" s="143">
        <f t="shared" si="24"/>
        <v>18.148148148148149</v>
      </c>
      <c r="AG36" s="118">
        <v>262</v>
      </c>
      <c r="AH36" s="118">
        <v>54</v>
      </c>
      <c r="AI36" s="112">
        <v>20.610687022900763</v>
      </c>
      <c r="AJ36" s="118">
        <v>283</v>
      </c>
      <c r="AK36" s="118">
        <v>52</v>
      </c>
      <c r="AL36" s="143">
        <f t="shared" si="25"/>
        <v>18.374558303886925</v>
      </c>
      <c r="AM36" s="118">
        <f>'C2'!AA36</f>
        <v>308</v>
      </c>
      <c r="AN36" s="118">
        <v>60</v>
      </c>
      <c r="AO36" s="143">
        <f t="shared" si="28"/>
        <v>19.480519480519483</v>
      </c>
      <c r="AP36" s="118">
        <f>'C2'!AC36</f>
        <v>302</v>
      </c>
      <c r="AQ36" s="118">
        <v>80</v>
      </c>
      <c r="AR36" s="143">
        <f t="shared" si="29"/>
        <v>26.490066225165563</v>
      </c>
    </row>
    <row r="37" spans="1:44">
      <c r="A37" s="512"/>
      <c r="B37" s="74" t="s">
        <v>83</v>
      </c>
      <c r="C37" s="144">
        <v>12908</v>
      </c>
      <c r="D37" s="170">
        <v>2089</v>
      </c>
      <c r="E37" s="143">
        <f t="shared" si="15"/>
        <v>16.183762008057016</v>
      </c>
      <c r="F37" s="170">
        <v>12484</v>
      </c>
      <c r="G37" s="170">
        <v>1883</v>
      </c>
      <c r="H37" s="143">
        <f t="shared" si="16"/>
        <v>15.083306632489588</v>
      </c>
      <c r="I37" s="170">
        <v>12862</v>
      </c>
      <c r="J37" s="170">
        <v>1831</v>
      </c>
      <c r="K37" s="143">
        <f t="shared" si="17"/>
        <v>14.235733167470066</v>
      </c>
      <c r="L37" s="144">
        <v>13086</v>
      </c>
      <c r="M37" s="170">
        <v>1727</v>
      </c>
      <c r="N37" s="143">
        <f t="shared" si="18"/>
        <v>13.197310102399513</v>
      </c>
      <c r="O37" s="170">
        <v>13437</v>
      </c>
      <c r="P37" s="170">
        <v>1619</v>
      </c>
      <c r="Q37" s="143">
        <f t="shared" si="19"/>
        <v>12.048820421224976</v>
      </c>
      <c r="R37" s="144">
        <v>13763</v>
      </c>
      <c r="S37" s="170">
        <v>1510</v>
      </c>
      <c r="T37" s="143">
        <f t="shared" si="20"/>
        <v>10.971445179103394</v>
      </c>
      <c r="U37" s="170">
        <v>14157</v>
      </c>
      <c r="V37" s="170">
        <v>1513</v>
      </c>
      <c r="W37" s="143">
        <f t="shared" si="21"/>
        <v>10.687292505474323</v>
      </c>
      <c r="X37" s="170">
        <v>14645</v>
      </c>
      <c r="Y37" s="170">
        <v>1530</v>
      </c>
      <c r="Z37" s="143">
        <f t="shared" si="22"/>
        <v>10.447251621713896</v>
      </c>
      <c r="AA37" s="170">
        <v>15836</v>
      </c>
      <c r="AB37" s="170">
        <v>1643</v>
      </c>
      <c r="AC37" s="143">
        <f t="shared" si="23"/>
        <v>10.375094720889114</v>
      </c>
      <c r="AD37" s="170">
        <v>17314</v>
      </c>
      <c r="AE37" s="170">
        <v>1785</v>
      </c>
      <c r="AF37" s="143">
        <f t="shared" si="24"/>
        <v>10.309576065611644</v>
      </c>
      <c r="AG37" s="118">
        <v>18095</v>
      </c>
      <c r="AH37" s="118">
        <v>1938</v>
      </c>
      <c r="AI37" s="112">
        <v>10.710140922906881</v>
      </c>
      <c r="AJ37" s="118">
        <v>18669</v>
      </c>
      <c r="AK37" s="118">
        <v>2045</v>
      </c>
      <c r="AL37" s="143">
        <f t="shared" si="25"/>
        <v>10.953987894370346</v>
      </c>
      <c r="AM37" s="118">
        <f>'C2'!AA37</f>
        <v>19018</v>
      </c>
      <c r="AN37" s="118">
        <v>2174</v>
      </c>
      <c r="AO37" s="143">
        <f t="shared" si="28"/>
        <v>11.431275633610264</v>
      </c>
      <c r="AP37" s="118">
        <f>'C2'!AC37</f>
        <v>19573</v>
      </c>
      <c r="AQ37" s="118">
        <v>2376</v>
      </c>
      <c r="AR37" s="143">
        <f t="shared" si="29"/>
        <v>12.139171307413275</v>
      </c>
    </row>
    <row r="38" spans="1:44">
      <c r="A38" s="512"/>
      <c r="B38" s="74" t="s">
        <v>84</v>
      </c>
      <c r="C38" s="144">
        <v>2161</v>
      </c>
      <c r="D38" s="170">
        <v>1168</v>
      </c>
      <c r="E38" s="143">
        <f t="shared" si="15"/>
        <v>54.049051365108745</v>
      </c>
      <c r="F38" s="170">
        <v>2012</v>
      </c>
      <c r="G38" s="170">
        <v>1055</v>
      </c>
      <c r="H38" s="143">
        <f t="shared" si="16"/>
        <v>52.435387673956257</v>
      </c>
      <c r="I38" s="170">
        <v>2051</v>
      </c>
      <c r="J38" s="170">
        <v>1112</v>
      </c>
      <c r="K38" s="143">
        <f t="shared" si="17"/>
        <v>54.217454900048757</v>
      </c>
      <c r="L38" s="144">
        <v>1950</v>
      </c>
      <c r="M38" s="170">
        <v>1032</v>
      </c>
      <c r="N38" s="143">
        <f t="shared" si="18"/>
        <v>52.923076923076927</v>
      </c>
      <c r="O38" s="170">
        <v>1808</v>
      </c>
      <c r="P38" s="170">
        <v>928</v>
      </c>
      <c r="Q38" s="143">
        <f t="shared" si="19"/>
        <v>51.327433628318587</v>
      </c>
      <c r="R38" s="144">
        <v>1608</v>
      </c>
      <c r="S38" s="170">
        <v>725</v>
      </c>
      <c r="T38" s="143">
        <f t="shared" si="20"/>
        <v>45.087064676616919</v>
      </c>
      <c r="U38" s="170">
        <v>1624</v>
      </c>
      <c r="V38" s="170">
        <v>737</v>
      </c>
      <c r="W38" s="143">
        <f t="shared" si="21"/>
        <v>45.381773399014783</v>
      </c>
      <c r="X38" s="170">
        <v>1661</v>
      </c>
      <c r="Y38" s="170">
        <v>738</v>
      </c>
      <c r="Z38" s="143">
        <f t="shared" si="22"/>
        <v>44.431065623118606</v>
      </c>
      <c r="AA38" s="170">
        <v>1583</v>
      </c>
      <c r="AB38" s="170">
        <v>704</v>
      </c>
      <c r="AC38" s="143">
        <f t="shared" si="23"/>
        <v>44.472520530638029</v>
      </c>
      <c r="AD38" s="170">
        <v>1522</v>
      </c>
      <c r="AE38" s="170">
        <v>694</v>
      </c>
      <c r="AF38" s="143">
        <f t="shared" si="24"/>
        <v>45.597897503285154</v>
      </c>
      <c r="AG38" s="118">
        <v>1325</v>
      </c>
      <c r="AH38" s="118">
        <v>584</v>
      </c>
      <c r="AI38" s="112">
        <v>44.075471698113205</v>
      </c>
      <c r="AJ38" s="118">
        <v>1251</v>
      </c>
      <c r="AK38" s="118">
        <v>576</v>
      </c>
      <c r="AL38" s="143">
        <f t="shared" si="25"/>
        <v>46.043165467625904</v>
      </c>
      <c r="AM38" s="118">
        <f>'C2'!AA38</f>
        <v>1196</v>
      </c>
      <c r="AN38" s="118">
        <v>571</v>
      </c>
      <c r="AO38" s="143">
        <f t="shared" si="28"/>
        <v>47.742474916387962</v>
      </c>
      <c r="AP38" s="118">
        <f>'C2'!AC38</f>
        <v>1257</v>
      </c>
      <c r="AQ38" s="118">
        <v>604</v>
      </c>
      <c r="AR38" s="143">
        <f t="shared" si="29"/>
        <v>48.050914876690534</v>
      </c>
    </row>
    <row r="39" spans="1:44">
      <c r="A39" s="512"/>
      <c r="B39" s="74" t="s">
        <v>85</v>
      </c>
      <c r="C39" s="142">
        <v>7002</v>
      </c>
      <c r="D39" s="170">
        <v>2108</v>
      </c>
      <c r="E39" s="143">
        <f t="shared" si="15"/>
        <v>30.105684090259928</v>
      </c>
      <c r="F39" s="168">
        <v>7323</v>
      </c>
      <c r="G39" s="170">
        <v>2111</v>
      </c>
      <c r="H39" s="143">
        <f t="shared" si="16"/>
        <v>28.826983476717196</v>
      </c>
      <c r="I39" s="168">
        <v>7625</v>
      </c>
      <c r="J39" s="170">
        <v>2125</v>
      </c>
      <c r="K39" s="143">
        <f t="shared" si="17"/>
        <v>27.868852459016392</v>
      </c>
      <c r="L39" s="142">
        <v>7820</v>
      </c>
      <c r="M39" s="170">
        <v>1999</v>
      </c>
      <c r="N39" s="143">
        <f t="shared" si="18"/>
        <v>25.562659846547316</v>
      </c>
      <c r="O39" s="168">
        <v>7966</v>
      </c>
      <c r="P39" s="170">
        <v>2013</v>
      </c>
      <c r="Q39" s="143">
        <f t="shared" si="19"/>
        <v>25.269897062515689</v>
      </c>
      <c r="R39" s="142">
        <v>8039</v>
      </c>
      <c r="S39" s="170">
        <v>1841</v>
      </c>
      <c r="T39" s="143">
        <f t="shared" si="20"/>
        <v>22.900858315710909</v>
      </c>
      <c r="U39" s="168">
        <v>8197</v>
      </c>
      <c r="V39" s="170">
        <v>1809</v>
      </c>
      <c r="W39" s="143">
        <f t="shared" si="21"/>
        <v>22.069049652311818</v>
      </c>
      <c r="X39" s="168">
        <v>8585</v>
      </c>
      <c r="Y39" s="170">
        <v>1939</v>
      </c>
      <c r="Z39" s="143">
        <f t="shared" si="22"/>
        <v>22.585905649388469</v>
      </c>
      <c r="AA39" s="168">
        <v>9058</v>
      </c>
      <c r="AB39" s="170">
        <v>2085</v>
      </c>
      <c r="AC39" s="143">
        <f t="shared" si="23"/>
        <v>23.018326341355706</v>
      </c>
      <c r="AD39" s="168">
        <v>9544</v>
      </c>
      <c r="AE39" s="170">
        <v>2239</v>
      </c>
      <c r="AF39" s="143">
        <f t="shared" si="24"/>
        <v>23.459765297569156</v>
      </c>
      <c r="AG39" s="118">
        <v>9937</v>
      </c>
      <c r="AH39" s="118">
        <v>2370</v>
      </c>
      <c r="AI39" s="112">
        <v>23.850256616685115</v>
      </c>
      <c r="AJ39" s="118">
        <v>10192</v>
      </c>
      <c r="AK39" s="118">
        <v>2484</v>
      </c>
      <c r="AL39" s="143">
        <f t="shared" si="25"/>
        <v>24.372056514913655</v>
      </c>
      <c r="AM39" s="118">
        <f>'C2'!AA39</f>
        <v>10393</v>
      </c>
      <c r="AN39" s="118">
        <v>2701</v>
      </c>
      <c r="AO39" s="143">
        <f t="shared" si="28"/>
        <v>25.988646204175886</v>
      </c>
      <c r="AP39" s="118">
        <f>'C2'!AC39</f>
        <v>10676</v>
      </c>
      <c r="AQ39" s="118">
        <v>2916</v>
      </c>
      <c r="AR39" s="143">
        <f t="shared" si="29"/>
        <v>27.313600599475457</v>
      </c>
    </row>
    <row r="40" spans="1:44" hidden="1">
      <c r="A40" s="512"/>
      <c r="B40" s="74" t="s">
        <v>86</v>
      </c>
      <c r="C40" s="319">
        <v>0</v>
      </c>
      <c r="D40" s="314">
        <v>0</v>
      </c>
      <c r="E40" s="145">
        <v>0</v>
      </c>
      <c r="F40" s="224">
        <v>0</v>
      </c>
      <c r="G40" s="314">
        <v>0</v>
      </c>
      <c r="H40" s="145">
        <v>0</v>
      </c>
      <c r="I40" s="224">
        <v>0</v>
      </c>
      <c r="J40" s="314">
        <v>0</v>
      </c>
      <c r="K40" s="145">
        <v>0</v>
      </c>
      <c r="L40" s="303">
        <v>0</v>
      </c>
      <c r="M40" s="314">
        <v>0</v>
      </c>
      <c r="N40" s="145">
        <v>0</v>
      </c>
      <c r="O40" s="224">
        <v>0</v>
      </c>
      <c r="P40" s="314">
        <v>0</v>
      </c>
      <c r="Q40" s="145">
        <v>0</v>
      </c>
      <c r="R40" s="303">
        <v>0</v>
      </c>
      <c r="S40" s="314">
        <v>0</v>
      </c>
      <c r="T40" s="145">
        <v>0</v>
      </c>
      <c r="U40" s="224">
        <v>0</v>
      </c>
      <c r="V40" s="314">
        <v>0</v>
      </c>
      <c r="W40" s="145">
        <v>0</v>
      </c>
      <c r="X40" s="224">
        <v>0</v>
      </c>
      <c r="Y40" s="314">
        <v>0</v>
      </c>
      <c r="Z40" s="145">
        <v>0</v>
      </c>
      <c r="AA40" s="224">
        <v>0</v>
      </c>
      <c r="AB40" s="314">
        <v>0</v>
      </c>
      <c r="AC40" s="145">
        <v>0</v>
      </c>
      <c r="AD40" s="224">
        <v>0</v>
      </c>
      <c r="AE40" s="315">
        <v>0</v>
      </c>
      <c r="AF40" s="145">
        <v>0</v>
      </c>
      <c r="AG40" s="118">
        <v>0</v>
      </c>
      <c r="AH40" s="115">
        <v>0</v>
      </c>
      <c r="AI40" s="116">
        <v>0</v>
      </c>
      <c r="AJ40" s="118">
        <v>0</v>
      </c>
      <c r="AK40" s="115">
        <v>0</v>
      </c>
      <c r="AL40" s="145">
        <v>0</v>
      </c>
      <c r="AM40" s="118">
        <f>'C2'!AA40</f>
        <v>0</v>
      </c>
      <c r="AN40" s="115">
        <v>0</v>
      </c>
      <c r="AO40" s="145">
        <v>0</v>
      </c>
      <c r="AP40" s="115">
        <f>'C2'!AC40</f>
        <v>0</v>
      </c>
      <c r="AQ40" s="115">
        <v>0</v>
      </c>
      <c r="AR40" s="145">
        <v>0</v>
      </c>
    </row>
    <row r="41" spans="1:44">
      <c r="A41" s="513"/>
      <c r="B41" s="100" t="s">
        <v>87</v>
      </c>
      <c r="C41" s="260">
        <v>5978</v>
      </c>
      <c r="D41" s="213">
        <v>2360</v>
      </c>
      <c r="E41" s="212">
        <f t="shared" ref="E41:E47" si="30">D41/C41*100</f>
        <v>39.478086316493808</v>
      </c>
      <c r="F41" s="321">
        <v>5889</v>
      </c>
      <c r="G41" s="213">
        <v>2190</v>
      </c>
      <c r="H41" s="212">
        <f t="shared" ref="H41:H47" si="31">G41/F41*100</f>
        <v>37.187977585328582</v>
      </c>
      <c r="I41" s="321">
        <v>5782</v>
      </c>
      <c r="J41" s="213">
        <v>1989</v>
      </c>
      <c r="K41" s="212">
        <f t="shared" ref="K41:K47" si="32">J41/I41*100</f>
        <v>34.399861639571085</v>
      </c>
      <c r="L41" s="240">
        <v>5828</v>
      </c>
      <c r="M41" s="213">
        <v>1787</v>
      </c>
      <c r="N41" s="212">
        <f t="shared" ref="N41:N47" si="33">M41/L41*100</f>
        <v>30.66231983527797</v>
      </c>
      <c r="O41" s="321">
        <v>5768</v>
      </c>
      <c r="P41" s="213">
        <v>1677</v>
      </c>
      <c r="Q41" s="212">
        <f t="shared" ref="Q41:Q47" si="34">P41/O41*100</f>
        <v>29.074202496532592</v>
      </c>
      <c r="R41" s="240">
        <v>5756</v>
      </c>
      <c r="S41" s="213">
        <v>1527</v>
      </c>
      <c r="T41" s="212">
        <f t="shared" ref="T41:T47" si="35">S41/R41*100</f>
        <v>26.528839471855452</v>
      </c>
      <c r="U41" s="321">
        <v>5798</v>
      </c>
      <c r="V41" s="213">
        <v>1440</v>
      </c>
      <c r="W41" s="212">
        <f t="shared" ref="W41:W47" si="36">V41/U41*100</f>
        <v>24.836150396688513</v>
      </c>
      <c r="X41" s="321">
        <v>5987</v>
      </c>
      <c r="Y41" s="213">
        <v>1513</v>
      </c>
      <c r="Z41" s="212">
        <f t="shared" ref="Z41:Z47" si="37">Y41/X41*100</f>
        <v>25.271421413061635</v>
      </c>
      <c r="AA41" s="321">
        <v>6123</v>
      </c>
      <c r="AB41" s="213">
        <v>1529</v>
      </c>
      <c r="AC41" s="212">
        <f t="shared" ref="AC41:AC47" si="38">AB41/AA41*100</f>
        <v>24.971419238935162</v>
      </c>
      <c r="AD41" s="321">
        <v>6038</v>
      </c>
      <c r="AE41" s="213">
        <v>1539</v>
      </c>
      <c r="AF41" s="212">
        <f t="shared" ref="AF41:AF47" si="39">AE41/AD41*100</f>
        <v>25.488572374958597</v>
      </c>
      <c r="AG41" s="128">
        <v>5952</v>
      </c>
      <c r="AH41" s="128">
        <v>1507</v>
      </c>
      <c r="AI41" s="123">
        <v>25.319220430107524</v>
      </c>
      <c r="AJ41" s="128">
        <v>5885</v>
      </c>
      <c r="AK41" s="128">
        <v>1540</v>
      </c>
      <c r="AL41" s="212">
        <f t="shared" ref="AL41:AL47" si="40">AK41/AJ41*100</f>
        <v>26.168224299065418</v>
      </c>
      <c r="AM41" s="128">
        <f>'C2'!AA41</f>
        <v>5867</v>
      </c>
      <c r="AN41" s="128">
        <v>1530</v>
      </c>
      <c r="AO41" s="212">
        <f t="shared" ref="AO41" si="41">AN41/AM41*100</f>
        <v>26.078063746378042</v>
      </c>
      <c r="AP41" s="128">
        <f>'C2'!AC41</f>
        <v>5871</v>
      </c>
      <c r="AQ41" s="128">
        <v>1599</v>
      </c>
      <c r="AR41" s="212">
        <f t="shared" ref="AR41" si="42">AQ41/AP41*100</f>
        <v>27.235564639754728</v>
      </c>
    </row>
    <row r="42" spans="1:44" ht="45">
      <c r="A42" s="511" t="s">
        <v>24</v>
      </c>
      <c r="B42" s="89" t="s">
        <v>220</v>
      </c>
      <c r="C42" s="132">
        <v>6758</v>
      </c>
      <c r="D42" s="310">
        <f>SUM(D43:D49)</f>
        <v>2530</v>
      </c>
      <c r="E42" s="209">
        <f>D42/C42*100</f>
        <v>37.437111571470851</v>
      </c>
      <c r="F42" s="310">
        <v>6664</v>
      </c>
      <c r="G42" s="310">
        <f>SUM(G43:G49)</f>
        <v>2424</v>
      </c>
      <c r="H42" s="209">
        <f>G42/F42*100</f>
        <v>36.374549819927971</v>
      </c>
      <c r="I42" s="310">
        <v>6702</v>
      </c>
      <c r="J42" s="310">
        <f>SUM(J43:J49)</f>
        <v>2310</v>
      </c>
      <c r="K42" s="209">
        <f>J42/I42*100</f>
        <v>34.467323187108327</v>
      </c>
      <c r="L42" s="323">
        <v>6771</v>
      </c>
      <c r="M42" s="310">
        <f>SUM(M43:M49)</f>
        <v>2220</v>
      </c>
      <c r="N42" s="209">
        <f>M42/L42*100</f>
        <v>32.786885245901637</v>
      </c>
      <c r="O42" s="310">
        <v>6764</v>
      </c>
      <c r="P42" s="310">
        <f>SUM(P43:P49)</f>
        <v>2046</v>
      </c>
      <c r="Q42" s="209">
        <f>P42/O42*100</f>
        <v>30.248373743347134</v>
      </c>
      <c r="R42" s="323">
        <v>6784</v>
      </c>
      <c r="S42" s="310">
        <f>SUM(S43:S49)</f>
        <v>1814</v>
      </c>
      <c r="T42" s="209">
        <f>S42/R42*100</f>
        <v>26.73938679245283</v>
      </c>
      <c r="U42" s="310">
        <v>6864</v>
      </c>
      <c r="V42" s="310">
        <f>SUM(V43:V49)</f>
        <v>1807</v>
      </c>
      <c r="W42" s="209">
        <f>V42/U42*100</f>
        <v>26.325757575757574</v>
      </c>
      <c r="X42" s="310">
        <v>7084</v>
      </c>
      <c r="Y42" s="310">
        <f>SUM(Y43:Y49)</f>
        <v>1860</v>
      </c>
      <c r="Z42" s="209">
        <f>Y42/X42*100</f>
        <v>26.256352343308865</v>
      </c>
      <c r="AA42" s="310">
        <v>7169</v>
      </c>
      <c r="AB42" s="310">
        <f>SUM(AB43:AB49)</f>
        <v>1981</v>
      </c>
      <c r="AC42" s="209">
        <f>AB42/AA42*100</f>
        <v>27.632863718789231</v>
      </c>
      <c r="AD42" s="310">
        <v>7548</v>
      </c>
      <c r="AE42" s="310">
        <f>SUM(AE43:AE49)</f>
        <v>2081</v>
      </c>
      <c r="AF42" s="209">
        <f>AE42/AD42*100</f>
        <v>27.57021727609963</v>
      </c>
      <c r="AG42" s="108">
        <v>7674</v>
      </c>
      <c r="AH42" s="108">
        <v>2186</v>
      </c>
      <c r="AI42" s="209">
        <f>AH42/AG42*100</f>
        <v>28.485796194943969</v>
      </c>
      <c r="AJ42" s="108">
        <f>SUM(AJ43:AJ49)</f>
        <v>7577</v>
      </c>
      <c r="AK42" s="108">
        <f>SUM(AK43:AK49)</f>
        <v>2169</v>
      </c>
      <c r="AL42" s="209">
        <f>AK42/AJ42*100</f>
        <v>28.626105318727728</v>
      </c>
      <c r="AM42" s="108">
        <f>'C2'!AA42</f>
        <v>7703</v>
      </c>
      <c r="AN42" s="108">
        <f>SUM(AN43:AN49)</f>
        <v>2304</v>
      </c>
      <c r="AO42" s="209">
        <f>AN42/AM42*100</f>
        <v>29.910424509931193</v>
      </c>
      <c r="AP42" s="108">
        <f>'C2'!AC42</f>
        <v>7806</v>
      </c>
      <c r="AQ42" s="108">
        <f>SUM(AQ43:AQ49)</f>
        <v>2422</v>
      </c>
      <c r="AR42" s="209">
        <f>AQ42/AP42*100</f>
        <v>31.02741480912119</v>
      </c>
    </row>
    <row r="43" spans="1:44" ht="15" customHeight="1">
      <c r="A43" s="512"/>
      <c r="B43" s="74" t="s">
        <v>81</v>
      </c>
      <c r="C43" s="142">
        <v>407</v>
      </c>
      <c r="D43" s="168">
        <v>146</v>
      </c>
      <c r="E43" s="143">
        <f t="shared" si="30"/>
        <v>35.872235872235876</v>
      </c>
      <c r="F43" s="168">
        <v>376</v>
      </c>
      <c r="G43" s="168">
        <v>120</v>
      </c>
      <c r="H43" s="143">
        <f t="shared" si="31"/>
        <v>31.914893617021278</v>
      </c>
      <c r="I43" s="168">
        <v>392</v>
      </c>
      <c r="J43" s="168">
        <v>116</v>
      </c>
      <c r="K43" s="143">
        <f t="shared" si="32"/>
        <v>29.591836734693878</v>
      </c>
      <c r="L43" s="142">
        <v>381</v>
      </c>
      <c r="M43" s="168">
        <v>106</v>
      </c>
      <c r="N43" s="143">
        <f t="shared" si="33"/>
        <v>27.821522309711288</v>
      </c>
      <c r="O43" s="168">
        <v>383</v>
      </c>
      <c r="P43" s="168">
        <v>94</v>
      </c>
      <c r="Q43" s="143">
        <f t="shared" si="34"/>
        <v>24.543080939947782</v>
      </c>
      <c r="R43" s="142">
        <v>385</v>
      </c>
      <c r="S43" s="168">
        <v>86</v>
      </c>
      <c r="T43" s="143">
        <f t="shared" si="35"/>
        <v>22.337662337662337</v>
      </c>
      <c r="U43" s="168">
        <v>372</v>
      </c>
      <c r="V43" s="168">
        <v>90</v>
      </c>
      <c r="W43" s="143">
        <f t="shared" si="36"/>
        <v>24.193548387096776</v>
      </c>
      <c r="X43" s="168">
        <v>405</v>
      </c>
      <c r="Y43" s="168">
        <v>99</v>
      </c>
      <c r="Z43" s="143">
        <f t="shared" si="37"/>
        <v>24.444444444444443</v>
      </c>
      <c r="AA43" s="168">
        <v>437</v>
      </c>
      <c r="AB43" s="168">
        <v>123</v>
      </c>
      <c r="AC43" s="143">
        <f t="shared" si="38"/>
        <v>28.146453089244851</v>
      </c>
      <c r="AD43" s="168">
        <v>411</v>
      </c>
      <c r="AE43" s="168">
        <v>116</v>
      </c>
      <c r="AF43" s="143">
        <f t="shared" si="39"/>
        <v>28.223844282238442</v>
      </c>
      <c r="AG43" s="118">
        <v>441</v>
      </c>
      <c r="AH43" s="118">
        <v>110</v>
      </c>
      <c r="AI43" s="143">
        <f>AH43/AG43*100</f>
        <v>24.943310657596371</v>
      </c>
      <c r="AJ43" s="118">
        <v>409</v>
      </c>
      <c r="AK43" s="118">
        <v>106</v>
      </c>
      <c r="AL43" s="143">
        <f t="shared" si="40"/>
        <v>25.916870415647921</v>
      </c>
      <c r="AM43" s="118">
        <f>'C2'!AA43</f>
        <v>393</v>
      </c>
      <c r="AN43" s="118">
        <v>105</v>
      </c>
      <c r="AO43" s="143">
        <f t="shared" ref="AO43:AO47" si="43">AN43/AM43*100</f>
        <v>26.717557251908396</v>
      </c>
      <c r="AP43" s="118">
        <f>'C2'!AC43</f>
        <v>382</v>
      </c>
      <c r="AQ43" s="118">
        <v>98</v>
      </c>
      <c r="AR43" s="143">
        <f t="shared" ref="AR43:AR47" si="44">AQ43/AP43*100</f>
        <v>25.654450261780106</v>
      </c>
    </row>
    <row r="44" spans="1:44">
      <c r="A44" s="512"/>
      <c r="B44" s="74" t="s">
        <v>82</v>
      </c>
      <c r="C44" s="144">
        <v>592</v>
      </c>
      <c r="D44" s="170">
        <v>244</v>
      </c>
      <c r="E44" s="143">
        <f t="shared" si="30"/>
        <v>41.216216216216218</v>
      </c>
      <c r="F44" s="170">
        <v>554</v>
      </c>
      <c r="G44" s="170">
        <v>210</v>
      </c>
      <c r="H44" s="143">
        <f t="shared" si="31"/>
        <v>37.906137184115522</v>
      </c>
      <c r="I44" s="170">
        <v>592</v>
      </c>
      <c r="J44" s="170">
        <v>216</v>
      </c>
      <c r="K44" s="143">
        <f t="shared" si="32"/>
        <v>36.486486486486484</v>
      </c>
      <c r="L44" s="144">
        <v>612</v>
      </c>
      <c r="M44" s="170">
        <v>218</v>
      </c>
      <c r="N44" s="143">
        <f t="shared" si="33"/>
        <v>35.62091503267974</v>
      </c>
      <c r="O44" s="170">
        <v>571</v>
      </c>
      <c r="P44" s="170">
        <v>214</v>
      </c>
      <c r="Q44" s="143">
        <f t="shared" si="34"/>
        <v>37.478108581436075</v>
      </c>
      <c r="R44" s="144">
        <v>557</v>
      </c>
      <c r="S44" s="170">
        <v>174</v>
      </c>
      <c r="T44" s="143">
        <f t="shared" si="35"/>
        <v>31.238779174147218</v>
      </c>
      <c r="U44" s="170">
        <v>498</v>
      </c>
      <c r="V44" s="170">
        <v>186</v>
      </c>
      <c r="W44" s="143">
        <f t="shared" si="36"/>
        <v>37.349397590361441</v>
      </c>
      <c r="X44" s="170">
        <v>429</v>
      </c>
      <c r="Y44" s="170">
        <v>175</v>
      </c>
      <c r="Z44" s="143">
        <f t="shared" si="37"/>
        <v>40.792540792540791</v>
      </c>
      <c r="AA44" s="170">
        <v>420</v>
      </c>
      <c r="AB44" s="170">
        <v>189</v>
      </c>
      <c r="AC44" s="143">
        <f t="shared" si="38"/>
        <v>45</v>
      </c>
      <c r="AD44" s="170">
        <v>393</v>
      </c>
      <c r="AE44" s="170">
        <v>170</v>
      </c>
      <c r="AF44" s="143">
        <f t="shared" si="39"/>
        <v>43.256997455470739</v>
      </c>
      <c r="AG44" s="118">
        <v>244</v>
      </c>
      <c r="AH44" s="118">
        <v>90</v>
      </c>
      <c r="AI44" s="143">
        <f>AH44/AG44*100</f>
        <v>36.885245901639344</v>
      </c>
      <c r="AJ44" s="118">
        <v>111</v>
      </c>
      <c r="AK44" s="118">
        <v>13</v>
      </c>
      <c r="AL44" s="143">
        <f t="shared" si="40"/>
        <v>11.711711711711711</v>
      </c>
      <c r="AM44" s="118">
        <f>'C2'!AA44</f>
        <v>118</v>
      </c>
      <c r="AN44" s="118">
        <v>17</v>
      </c>
      <c r="AO44" s="143">
        <f t="shared" si="43"/>
        <v>14.40677966101695</v>
      </c>
      <c r="AP44" s="118">
        <f>'C2'!AC44</f>
        <v>124</v>
      </c>
      <c r="AQ44" s="118">
        <v>17</v>
      </c>
      <c r="AR44" s="143">
        <f t="shared" si="44"/>
        <v>13.709677419354838</v>
      </c>
    </row>
    <row r="45" spans="1:44">
      <c r="A45" s="512"/>
      <c r="B45" s="74" t="s">
        <v>83</v>
      </c>
      <c r="C45" s="144">
        <v>2369</v>
      </c>
      <c r="D45" s="170">
        <v>574</v>
      </c>
      <c r="E45" s="143">
        <f t="shared" si="30"/>
        <v>24.229632756437315</v>
      </c>
      <c r="F45" s="170">
        <v>2307</v>
      </c>
      <c r="G45" s="170">
        <v>564</v>
      </c>
      <c r="H45" s="143">
        <f t="shared" si="31"/>
        <v>24.44733420026008</v>
      </c>
      <c r="I45" s="170">
        <v>2231</v>
      </c>
      <c r="J45" s="170">
        <v>519</v>
      </c>
      <c r="K45" s="143">
        <f t="shared" si="32"/>
        <v>23.263110712684895</v>
      </c>
      <c r="L45" s="144">
        <v>2281</v>
      </c>
      <c r="M45" s="170">
        <v>487</v>
      </c>
      <c r="N45" s="143">
        <f t="shared" si="33"/>
        <v>21.350284962735643</v>
      </c>
      <c r="O45" s="170">
        <v>2293</v>
      </c>
      <c r="P45" s="170">
        <v>417</v>
      </c>
      <c r="Q45" s="143">
        <f t="shared" si="34"/>
        <v>18.185782817269953</v>
      </c>
      <c r="R45" s="144">
        <v>2360</v>
      </c>
      <c r="S45" s="170">
        <v>380</v>
      </c>
      <c r="T45" s="143">
        <f t="shared" si="35"/>
        <v>16.101694915254235</v>
      </c>
      <c r="U45" s="170">
        <v>2463</v>
      </c>
      <c r="V45" s="170">
        <v>368</v>
      </c>
      <c r="W45" s="143">
        <f t="shared" si="36"/>
        <v>14.941128704831504</v>
      </c>
      <c r="X45" s="170">
        <v>2616</v>
      </c>
      <c r="Y45" s="170">
        <v>405</v>
      </c>
      <c r="Z45" s="143">
        <f t="shared" si="37"/>
        <v>15.481651376146788</v>
      </c>
      <c r="AA45" s="170">
        <v>2655</v>
      </c>
      <c r="AB45" s="170">
        <v>414</v>
      </c>
      <c r="AC45" s="143">
        <f t="shared" si="38"/>
        <v>15.593220338983052</v>
      </c>
      <c r="AD45" s="170">
        <v>2974</v>
      </c>
      <c r="AE45" s="170">
        <v>493</v>
      </c>
      <c r="AF45" s="143">
        <f t="shared" si="39"/>
        <v>16.577000672494957</v>
      </c>
      <c r="AG45" s="118">
        <v>3051</v>
      </c>
      <c r="AH45" s="118">
        <v>559</v>
      </c>
      <c r="AI45" s="112">
        <v>18.321861684693545</v>
      </c>
      <c r="AJ45" s="118">
        <v>3078</v>
      </c>
      <c r="AK45" s="118">
        <v>596</v>
      </c>
      <c r="AL45" s="143">
        <f t="shared" si="40"/>
        <v>19.3632228719948</v>
      </c>
      <c r="AM45" s="118">
        <f>'C2'!AA45</f>
        <v>3092</v>
      </c>
      <c r="AN45" s="118">
        <v>637</v>
      </c>
      <c r="AO45" s="143">
        <f t="shared" si="43"/>
        <v>20.601552393272961</v>
      </c>
      <c r="AP45" s="118">
        <f>'C2'!AC45</f>
        <v>3131</v>
      </c>
      <c r="AQ45" s="118">
        <v>659</v>
      </c>
      <c r="AR45" s="143">
        <f t="shared" si="44"/>
        <v>21.047588629830724</v>
      </c>
    </row>
    <row r="46" spans="1:44">
      <c r="A46" s="512"/>
      <c r="B46" s="74" t="s">
        <v>84</v>
      </c>
      <c r="C46" s="144">
        <v>781</v>
      </c>
      <c r="D46" s="170">
        <v>451</v>
      </c>
      <c r="E46" s="143">
        <f t="shared" si="30"/>
        <v>57.74647887323944</v>
      </c>
      <c r="F46" s="170">
        <v>714</v>
      </c>
      <c r="G46" s="170">
        <v>413</v>
      </c>
      <c r="H46" s="143">
        <f t="shared" si="31"/>
        <v>57.843137254901968</v>
      </c>
      <c r="I46" s="170">
        <v>623</v>
      </c>
      <c r="J46" s="170">
        <v>365</v>
      </c>
      <c r="K46" s="143">
        <f t="shared" si="32"/>
        <v>58.587479935794541</v>
      </c>
      <c r="L46" s="144">
        <v>513</v>
      </c>
      <c r="M46" s="170">
        <v>301</v>
      </c>
      <c r="N46" s="143">
        <f t="shared" si="33"/>
        <v>58.674463937621837</v>
      </c>
      <c r="O46" s="170">
        <v>523</v>
      </c>
      <c r="P46" s="170">
        <v>292</v>
      </c>
      <c r="Q46" s="143">
        <f t="shared" si="34"/>
        <v>55.831739961759084</v>
      </c>
      <c r="R46" s="144">
        <v>478</v>
      </c>
      <c r="S46" s="170">
        <v>231</v>
      </c>
      <c r="T46" s="143">
        <f t="shared" si="35"/>
        <v>48.326359832635987</v>
      </c>
      <c r="U46" s="170">
        <v>447</v>
      </c>
      <c r="V46" s="170">
        <v>192</v>
      </c>
      <c r="W46" s="143">
        <f t="shared" si="36"/>
        <v>42.95302013422819</v>
      </c>
      <c r="X46" s="170">
        <v>409</v>
      </c>
      <c r="Y46" s="170">
        <v>193</v>
      </c>
      <c r="Z46" s="143">
        <f t="shared" si="37"/>
        <v>47.188264058679707</v>
      </c>
      <c r="AA46" s="170">
        <v>384</v>
      </c>
      <c r="AB46" s="170">
        <v>192</v>
      </c>
      <c r="AC46" s="143">
        <f t="shared" si="38"/>
        <v>50</v>
      </c>
      <c r="AD46" s="170">
        <v>363</v>
      </c>
      <c r="AE46" s="170">
        <v>182</v>
      </c>
      <c r="AF46" s="143">
        <f t="shared" si="39"/>
        <v>50.137741046831948</v>
      </c>
      <c r="AG46" s="118">
        <v>316</v>
      </c>
      <c r="AH46" s="118">
        <v>179</v>
      </c>
      <c r="AI46" s="112">
        <v>56.64556962025317</v>
      </c>
      <c r="AJ46" s="118">
        <v>282</v>
      </c>
      <c r="AK46" s="118">
        <v>161</v>
      </c>
      <c r="AL46" s="143">
        <f t="shared" si="40"/>
        <v>57.092198581560282</v>
      </c>
      <c r="AM46" s="118">
        <f>'C2'!AA46</f>
        <v>179</v>
      </c>
      <c r="AN46" s="118">
        <v>109</v>
      </c>
      <c r="AO46" s="143">
        <f t="shared" si="43"/>
        <v>60.893854748603346</v>
      </c>
      <c r="AP46" s="118">
        <f>'C2'!AC46</f>
        <v>93</v>
      </c>
      <c r="AQ46" s="118">
        <v>43</v>
      </c>
      <c r="AR46" s="143">
        <f t="shared" si="44"/>
        <v>46.236559139784944</v>
      </c>
    </row>
    <row r="47" spans="1:44">
      <c r="A47" s="512"/>
      <c r="B47" s="74" t="s">
        <v>85</v>
      </c>
      <c r="C47" s="142">
        <v>1810</v>
      </c>
      <c r="D47" s="170">
        <v>782</v>
      </c>
      <c r="E47" s="143">
        <f t="shared" si="30"/>
        <v>43.204419889502759</v>
      </c>
      <c r="F47" s="168">
        <v>1908</v>
      </c>
      <c r="G47" s="170">
        <v>782</v>
      </c>
      <c r="H47" s="143">
        <f t="shared" si="31"/>
        <v>40.985324947589099</v>
      </c>
      <c r="I47" s="168">
        <v>2090</v>
      </c>
      <c r="J47" s="215">
        <v>811</v>
      </c>
      <c r="K47" s="143">
        <f t="shared" si="32"/>
        <v>38.803827751196174</v>
      </c>
      <c r="L47" s="142">
        <v>2243</v>
      </c>
      <c r="M47" s="170">
        <v>844</v>
      </c>
      <c r="N47" s="143">
        <f t="shared" si="33"/>
        <v>37.628176549264381</v>
      </c>
      <c r="O47" s="168">
        <v>2279</v>
      </c>
      <c r="P47" s="170">
        <v>807</v>
      </c>
      <c r="Q47" s="143">
        <f t="shared" si="34"/>
        <v>35.410267661254935</v>
      </c>
      <c r="R47" s="142">
        <v>2256</v>
      </c>
      <c r="S47" s="170">
        <v>693</v>
      </c>
      <c r="T47" s="143">
        <f t="shared" si="35"/>
        <v>30.718085106382979</v>
      </c>
      <c r="U47" s="168">
        <v>2326</v>
      </c>
      <c r="V47" s="170">
        <v>712</v>
      </c>
      <c r="W47" s="143">
        <f t="shared" si="36"/>
        <v>30.610490111779882</v>
      </c>
      <c r="X47" s="168">
        <v>2442</v>
      </c>
      <c r="Y47" s="170">
        <v>740</v>
      </c>
      <c r="Z47" s="143">
        <f t="shared" si="37"/>
        <v>30.303030303030305</v>
      </c>
      <c r="AA47" s="168">
        <v>2534</v>
      </c>
      <c r="AB47" s="170">
        <v>811</v>
      </c>
      <c r="AC47" s="143">
        <f t="shared" si="38"/>
        <v>32.004735595895816</v>
      </c>
      <c r="AD47" s="168">
        <v>2720</v>
      </c>
      <c r="AE47" s="170">
        <v>883</v>
      </c>
      <c r="AF47" s="143">
        <f t="shared" si="39"/>
        <v>32.463235294117645</v>
      </c>
      <c r="AG47" s="118">
        <v>2997</v>
      </c>
      <c r="AH47" s="118">
        <v>1036</v>
      </c>
      <c r="AI47" s="112">
        <v>34.567901234567898</v>
      </c>
      <c r="AJ47" s="118">
        <v>3183</v>
      </c>
      <c r="AK47" s="118">
        <v>1120</v>
      </c>
      <c r="AL47" s="143">
        <f t="shared" si="40"/>
        <v>35.186930568645927</v>
      </c>
      <c r="AM47" s="118">
        <f>'C2'!AA47</f>
        <v>3421</v>
      </c>
      <c r="AN47" s="118">
        <v>1284</v>
      </c>
      <c r="AO47" s="143">
        <f t="shared" si="43"/>
        <v>37.532885121309555</v>
      </c>
      <c r="AP47" s="118">
        <f>'C2'!AC47</f>
        <v>3638</v>
      </c>
      <c r="AQ47" s="118">
        <v>1480</v>
      </c>
      <c r="AR47" s="143">
        <f t="shared" si="44"/>
        <v>40.681693238042882</v>
      </c>
    </row>
    <row r="48" spans="1:44" hidden="1">
      <c r="A48" s="512"/>
      <c r="B48" s="74" t="s">
        <v>86</v>
      </c>
      <c r="C48" s="319">
        <v>0</v>
      </c>
      <c r="D48" s="314">
        <v>0</v>
      </c>
      <c r="E48" s="145">
        <v>0</v>
      </c>
      <c r="F48" s="224">
        <v>0</v>
      </c>
      <c r="G48" s="314">
        <v>0</v>
      </c>
      <c r="H48" s="145">
        <v>0</v>
      </c>
      <c r="I48" s="224">
        <v>0</v>
      </c>
      <c r="J48" s="314">
        <v>0</v>
      </c>
      <c r="K48" s="145">
        <v>0</v>
      </c>
      <c r="L48" s="303">
        <v>0</v>
      </c>
      <c r="M48" s="314">
        <v>0</v>
      </c>
      <c r="N48" s="145">
        <v>0</v>
      </c>
      <c r="O48" s="224">
        <v>0</v>
      </c>
      <c r="P48" s="314">
        <v>0</v>
      </c>
      <c r="Q48" s="145">
        <v>0</v>
      </c>
      <c r="R48" s="303">
        <v>0</v>
      </c>
      <c r="S48" s="314">
        <v>0</v>
      </c>
      <c r="T48" s="145">
        <v>0</v>
      </c>
      <c r="U48" s="224">
        <v>0</v>
      </c>
      <c r="V48" s="314">
        <v>0</v>
      </c>
      <c r="W48" s="145">
        <v>0</v>
      </c>
      <c r="X48" s="224">
        <v>0</v>
      </c>
      <c r="Y48" s="314">
        <v>0</v>
      </c>
      <c r="Z48" s="145">
        <v>0</v>
      </c>
      <c r="AA48" s="224">
        <v>0</v>
      </c>
      <c r="AB48" s="314">
        <v>0</v>
      </c>
      <c r="AC48" s="145">
        <v>0</v>
      </c>
      <c r="AD48" s="224">
        <v>0</v>
      </c>
      <c r="AE48" s="314">
        <v>0</v>
      </c>
      <c r="AF48" s="145">
        <v>0</v>
      </c>
      <c r="AG48" s="118">
        <v>0</v>
      </c>
      <c r="AH48" s="115">
        <v>0</v>
      </c>
      <c r="AI48" s="116">
        <v>0</v>
      </c>
      <c r="AJ48" s="118">
        <v>0</v>
      </c>
      <c r="AK48" s="115">
        <v>0</v>
      </c>
      <c r="AL48" s="145">
        <v>0</v>
      </c>
      <c r="AM48" s="118">
        <f>'C2'!AA48</f>
        <v>0</v>
      </c>
      <c r="AN48" s="115">
        <v>0</v>
      </c>
      <c r="AO48" s="145">
        <v>0</v>
      </c>
      <c r="AP48" s="115">
        <f>'C2'!AC48</f>
        <v>0</v>
      </c>
      <c r="AQ48" s="115">
        <v>0</v>
      </c>
      <c r="AR48" s="145">
        <v>0</v>
      </c>
    </row>
    <row r="49" spans="1:44" ht="15.75" thickBot="1">
      <c r="A49" s="516"/>
      <c r="B49" s="102" t="s">
        <v>87</v>
      </c>
      <c r="C49" s="320">
        <v>799</v>
      </c>
      <c r="D49" s="220">
        <v>333</v>
      </c>
      <c r="E49" s="316">
        <f t="shared" ref="E49:E55" si="45">D49/C49*100</f>
        <v>41.677096370463076</v>
      </c>
      <c r="F49" s="322">
        <v>805</v>
      </c>
      <c r="G49" s="220">
        <v>335</v>
      </c>
      <c r="H49" s="316">
        <f t="shared" ref="H49:H57" si="46">G49/F49*100</f>
        <v>41.614906832298139</v>
      </c>
      <c r="I49" s="322">
        <v>774</v>
      </c>
      <c r="J49" s="220">
        <v>283</v>
      </c>
      <c r="K49" s="316">
        <f t="shared" ref="K49:K57" si="47">J49/I49*100</f>
        <v>36.563307493540051</v>
      </c>
      <c r="L49" s="324">
        <v>741</v>
      </c>
      <c r="M49" s="220">
        <v>264</v>
      </c>
      <c r="N49" s="316">
        <f t="shared" ref="N49:N57" si="48">M49/L49*100</f>
        <v>35.627530364372468</v>
      </c>
      <c r="O49" s="322">
        <v>715</v>
      </c>
      <c r="P49" s="220">
        <v>222</v>
      </c>
      <c r="Q49" s="316">
        <f t="shared" ref="Q49:Q57" si="49">P49/O49*100</f>
        <v>31.04895104895105</v>
      </c>
      <c r="R49" s="324">
        <v>748</v>
      </c>
      <c r="S49" s="220">
        <v>250</v>
      </c>
      <c r="T49" s="316">
        <f t="shared" ref="T49:T57" si="50">S49/R49*100</f>
        <v>33.422459893048128</v>
      </c>
      <c r="U49" s="322">
        <v>758</v>
      </c>
      <c r="V49" s="220">
        <v>259</v>
      </c>
      <c r="W49" s="316">
        <f t="shared" ref="W49:W57" si="51">V49/U49*100</f>
        <v>34.168865435356196</v>
      </c>
      <c r="X49" s="322">
        <v>783</v>
      </c>
      <c r="Y49" s="220">
        <v>248</v>
      </c>
      <c r="Z49" s="316">
        <f t="shared" ref="Z49:Z57" si="52">Y49/X49*100</f>
        <v>31.673052362707537</v>
      </c>
      <c r="AA49" s="322">
        <v>739</v>
      </c>
      <c r="AB49" s="317">
        <v>252</v>
      </c>
      <c r="AC49" s="316">
        <f t="shared" ref="AC49:AC57" si="53">AB49/AA49*100</f>
        <v>34.100135317997292</v>
      </c>
      <c r="AD49" s="322">
        <v>687</v>
      </c>
      <c r="AE49" s="220">
        <v>237</v>
      </c>
      <c r="AF49" s="316">
        <f t="shared" ref="AF49:AF57" si="54">AE49/AD49*100</f>
        <v>34.497816593886469</v>
      </c>
      <c r="AG49" s="326">
        <v>625</v>
      </c>
      <c r="AH49" s="130">
        <v>212</v>
      </c>
      <c r="AI49" s="131">
        <v>33.92</v>
      </c>
      <c r="AJ49" s="326">
        <v>514</v>
      </c>
      <c r="AK49" s="130">
        <v>173</v>
      </c>
      <c r="AL49" s="316">
        <f t="shared" ref="AL49:AL57" si="55">AK49/AJ49*100</f>
        <v>33.657587548638134</v>
      </c>
      <c r="AM49" s="326">
        <f>'C2'!AA49</f>
        <v>500</v>
      </c>
      <c r="AN49" s="130">
        <v>152</v>
      </c>
      <c r="AO49" s="316">
        <f t="shared" ref="AO49" si="56">AN49/AM49*100</f>
        <v>30.4</v>
      </c>
      <c r="AP49" s="130">
        <f>'C2'!AC49</f>
        <v>438</v>
      </c>
      <c r="AQ49" s="130">
        <v>125</v>
      </c>
      <c r="AR49" s="316">
        <f t="shared" ref="AR49" si="57">AQ49/AP49*100</f>
        <v>28.538812785388128</v>
      </c>
    </row>
    <row r="50" spans="1:44" ht="45.75" thickTop="1">
      <c r="A50" s="514" t="s">
        <v>3</v>
      </c>
      <c r="B50" s="89" t="s">
        <v>220</v>
      </c>
      <c r="C50" s="152">
        <v>348162</v>
      </c>
      <c r="D50" s="318">
        <f>SUM(D51:D57)</f>
        <v>47434</v>
      </c>
      <c r="E50" s="143">
        <f>D50/C50*100</f>
        <v>13.62411750851615</v>
      </c>
      <c r="F50" s="318">
        <v>338459</v>
      </c>
      <c r="G50" s="318">
        <f>SUM(G51:G57)</f>
        <v>44689</v>
      </c>
      <c r="H50" s="143">
        <f>G50/F50*100</f>
        <v>13.203667209322251</v>
      </c>
      <c r="I50" s="318">
        <v>332471</v>
      </c>
      <c r="J50" s="318">
        <f>SUM(J51:J57)</f>
        <v>41831</v>
      </c>
      <c r="K50" s="143">
        <f>J50/I50*100</f>
        <v>12.581849243994213</v>
      </c>
      <c r="L50" s="325">
        <v>327433</v>
      </c>
      <c r="M50" s="318">
        <f>SUM(M51:M57)</f>
        <v>38872</v>
      </c>
      <c r="N50" s="143">
        <f>M50/L50*100</f>
        <v>11.871741699828666</v>
      </c>
      <c r="O50" s="318">
        <v>322683</v>
      </c>
      <c r="P50" s="318">
        <f>SUM(P51:P57)</f>
        <v>36694</v>
      </c>
      <c r="Q50" s="143">
        <f>P50/O50*100</f>
        <v>11.371531812955748</v>
      </c>
      <c r="R50" s="325">
        <v>317757</v>
      </c>
      <c r="S50" s="318">
        <f>SUM(S51:S57)</f>
        <v>32761</v>
      </c>
      <c r="T50" s="143">
        <f>S50/R50*100</f>
        <v>10.310079715002345</v>
      </c>
      <c r="U50" s="318">
        <v>316098</v>
      </c>
      <c r="V50" s="318">
        <f>SUM(V51:V57)</f>
        <v>32127</v>
      </c>
      <c r="W50" s="143">
        <f>V50/U50*100</f>
        <v>10.163620143120172</v>
      </c>
      <c r="X50" s="318">
        <v>317235</v>
      </c>
      <c r="Y50" s="318">
        <f>SUM(Y51:Y57)</f>
        <v>34532</v>
      </c>
      <c r="Z50" s="143">
        <f>Y50/X50*100</f>
        <v>10.885305845824075</v>
      </c>
      <c r="AA50" s="318">
        <v>324835</v>
      </c>
      <c r="AB50" s="318">
        <f>SUM(AB51:AB57)</f>
        <v>37662</v>
      </c>
      <c r="AC50" s="143">
        <f>AB50/AA50*100</f>
        <v>11.594193975402897</v>
      </c>
      <c r="AD50" s="318">
        <v>331123</v>
      </c>
      <c r="AE50" s="318">
        <f>SUM(AE51:AE57)</f>
        <v>40321</v>
      </c>
      <c r="AF50" s="143">
        <f>AE50/AD50*100</f>
        <v>12.17704599197277</v>
      </c>
      <c r="AG50" s="118">
        <v>333347</v>
      </c>
      <c r="AH50" s="118">
        <v>42959</v>
      </c>
      <c r="AI50" s="112">
        <v>12.887171625963337</v>
      </c>
      <c r="AJ50" s="118">
        <f>SUM(AJ51:AJ57)</f>
        <v>334620</v>
      </c>
      <c r="AK50" s="118">
        <f>SUM(AK51:AK57)</f>
        <v>45537</v>
      </c>
      <c r="AL50" s="143">
        <f>AK50/AJ50*100</f>
        <v>13.608570916263224</v>
      </c>
      <c r="AM50" s="118">
        <f>'C2'!AA50</f>
        <v>336608</v>
      </c>
      <c r="AN50" s="118">
        <f>SUM(AN51:AN57)</f>
        <v>48601</v>
      </c>
      <c r="AO50" s="143">
        <f>AN50/AM50*100</f>
        <v>14.438456602338626</v>
      </c>
      <c r="AP50" s="118">
        <f>'C2'!AC50</f>
        <v>340164</v>
      </c>
      <c r="AQ50" s="118">
        <f>SUM(AQ51:AQ57)</f>
        <v>53064</v>
      </c>
      <c r="AR50" s="143">
        <f>AQ50/AP50*100</f>
        <v>15.599534342258439</v>
      </c>
    </row>
    <row r="51" spans="1:44">
      <c r="A51" s="514"/>
      <c r="B51" s="74" t="s">
        <v>81</v>
      </c>
      <c r="C51" s="142">
        <v>16016</v>
      </c>
      <c r="D51" s="168">
        <v>3409</v>
      </c>
      <c r="E51" s="143">
        <f t="shared" si="45"/>
        <v>21.284965034965033</v>
      </c>
      <c r="F51" s="168">
        <v>16058</v>
      </c>
      <c r="G51" s="168">
        <v>3214</v>
      </c>
      <c r="H51" s="143">
        <f t="shared" si="46"/>
        <v>20.014945821397433</v>
      </c>
      <c r="I51" s="168">
        <v>15743</v>
      </c>
      <c r="J51" s="168">
        <v>2905</v>
      </c>
      <c r="K51" s="143">
        <f t="shared" si="47"/>
        <v>18.452645620275678</v>
      </c>
      <c r="L51" s="142">
        <v>15647</v>
      </c>
      <c r="M51" s="168">
        <v>2667</v>
      </c>
      <c r="N51" s="143">
        <f t="shared" si="48"/>
        <v>17.044800920304212</v>
      </c>
      <c r="O51" s="168">
        <v>15283</v>
      </c>
      <c r="P51" s="168">
        <v>2512</v>
      </c>
      <c r="Q51" s="143">
        <f t="shared" si="49"/>
        <v>16.436563501930248</v>
      </c>
      <c r="R51" s="142">
        <v>14556</v>
      </c>
      <c r="S51" s="168">
        <v>2209</v>
      </c>
      <c r="T51" s="143">
        <f t="shared" si="50"/>
        <v>15.175872492442979</v>
      </c>
      <c r="U51" s="168">
        <v>13906</v>
      </c>
      <c r="V51" s="168">
        <v>2064</v>
      </c>
      <c r="W51" s="143">
        <f t="shared" si="51"/>
        <v>14.842514022724004</v>
      </c>
      <c r="X51" s="168">
        <v>13336</v>
      </c>
      <c r="Y51" s="168">
        <v>2003</v>
      </c>
      <c r="Z51" s="143">
        <f t="shared" si="52"/>
        <v>15.019496100779845</v>
      </c>
      <c r="AA51" s="168">
        <v>13193</v>
      </c>
      <c r="AB51" s="168">
        <v>2099</v>
      </c>
      <c r="AC51" s="143">
        <f t="shared" si="53"/>
        <v>15.909952247403927</v>
      </c>
      <c r="AD51" s="168">
        <v>13048</v>
      </c>
      <c r="AE51" s="168">
        <v>2242</v>
      </c>
      <c r="AF51" s="143">
        <f t="shared" si="54"/>
        <v>17.182709993868791</v>
      </c>
      <c r="AG51" s="118">
        <v>13161</v>
      </c>
      <c r="AH51" s="118">
        <v>2351</v>
      </c>
      <c r="AI51" s="112">
        <v>17.86338424131905</v>
      </c>
      <c r="AJ51" s="118">
        <v>13182</v>
      </c>
      <c r="AK51" s="118">
        <v>2508</v>
      </c>
      <c r="AL51" s="143">
        <f t="shared" si="55"/>
        <v>19.025944469731453</v>
      </c>
      <c r="AM51" s="118">
        <f>'C2'!AA51</f>
        <v>13121</v>
      </c>
      <c r="AN51" s="118">
        <v>2664</v>
      </c>
      <c r="AO51" s="143">
        <f t="shared" ref="AO51:AO57" si="58">AN51/AM51*100</f>
        <v>20.303330538830881</v>
      </c>
      <c r="AP51" s="118">
        <f>'C2'!AC51</f>
        <v>13049</v>
      </c>
      <c r="AQ51" s="118">
        <v>2745</v>
      </c>
      <c r="AR51" s="143">
        <f t="shared" ref="AR51:AR57" si="59">AQ51/AP51*100</f>
        <v>21.036094719901907</v>
      </c>
    </row>
    <row r="52" spans="1:44">
      <c r="A52" s="514"/>
      <c r="B52" s="74" t="s">
        <v>82</v>
      </c>
      <c r="C52" s="144">
        <v>18757</v>
      </c>
      <c r="D52" s="170">
        <v>2779</v>
      </c>
      <c r="E52" s="143">
        <f t="shared" si="45"/>
        <v>14.815802100549128</v>
      </c>
      <c r="F52" s="170">
        <v>17593</v>
      </c>
      <c r="G52" s="170">
        <v>2105</v>
      </c>
      <c r="H52" s="143">
        <f t="shared" si="46"/>
        <v>11.964986074006708</v>
      </c>
      <c r="I52" s="170">
        <v>16171</v>
      </c>
      <c r="J52" s="170">
        <v>1529</v>
      </c>
      <c r="K52" s="143">
        <f t="shared" si="47"/>
        <v>9.4551975759074889</v>
      </c>
      <c r="L52" s="144">
        <v>15255</v>
      </c>
      <c r="M52" s="170">
        <v>1467</v>
      </c>
      <c r="N52" s="143">
        <f t="shared" si="48"/>
        <v>9.6165191740412972</v>
      </c>
      <c r="O52" s="170">
        <v>14878</v>
      </c>
      <c r="P52" s="170">
        <v>1581</v>
      </c>
      <c r="Q52" s="143">
        <f t="shared" si="49"/>
        <v>10.626428283371421</v>
      </c>
      <c r="R52" s="144">
        <v>14639</v>
      </c>
      <c r="S52" s="170">
        <v>1468</v>
      </c>
      <c r="T52" s="143">
        <f t="shared" si="50"/>
        <v>10.028007377553111</v>
      </c>
      <c r="U52" s="170">
        <v>14613</v>
      </c>
      <c r="V52" s="170">
        <v>1536</v>
      </c>
      <c r="W52" s="143">
        <f t="shared" si="51"/>
        <v>10.511188667624717</v>
      </c>
      <c r="X52" s="170">
        <v>14994</v>
      </c>
      <c r="Y52" s="170">
        <v>1838</v>
      </c>
      <c r="Z52" s="143">
        <f t="shared" si="52"/>
        <v>12.258236627984527</v>
      </c>
      <c r="AA52" s="170">
        <v>15499</v>
      </c>
      <c r="AB52" s="170">
        <v>2254</v>
      </c>
      <c r="AC52" s="143">
        <f t="shared" si="53"/>
        <v>14.542873733789277</v>
      </c>
      <c r="AD52" s="170">
        <v>15494</v>
      </c>
      <c r="AE52" s="170">
        <v>2456</v>
      </c>
      <c r="AF52" s="143">
        <f t="shared" si="54"/>
        <v>15.851297276365045</v>
      </c>
      <c r="AG52" s="118">
        <v>15040</v>
      </c>
      <c r="AH52" s="118">
        <v>2575</v>
      </c>
      <c r="AI52" s="112">
        <v>17.121010638297875</v>
      </c>
      <c r="AJ52" s="118">
        <v>15077</v>
      </c>
      <c r="AK52" s="118">
        <v>2659</v>
      </c>
      <c r="AL52" s="143">
        <f t="shared" si="55"/>
        <v>17.636134509517809</v>
      </c>
      <c r="AM52" s="118">
        <f>'C2'!AA52</f>
        <v>15112</v>
      </c>
      <c r="AN52" s="118">
        <v>2725</v>
      </c>
      <c r="AO52" s="143">
        <f t="shared" si="58"/>
        <v>18.032027527792483</v>
      </c>
      <c r="AP52" s="118">
        <f>'C2'!AC52</f>
        <v>15186</v>
      </c>
      <c r="AQ52" s="118">
        <v>2841</v>
      </c>
      <c r="AR52" s="143">
        <f t="shared" si="59"/>
        <v>18.708020545239034</v>
      </c>
    </row>
    <row r="53" spans="1:44">
      <c r="A53" s="514"/>
      <c r="B53" s="74" t="s">
        <v>83</v>
      </c>
      <c r="C53" s="144">
        <v>135763</v>
      </c>
      <c r="D53" s="170">
        <v>9964</v>
      </c>
      <c r="E53" s="143">
        <f t="shared" si="45"/>
        <v>7.3392603286609752</v>
      </c>
      <c r="F53" s="170">
        <v>128060</v>
      </c>
      <c r="G53" s="170">
        <v>9171</v>
      </c>
      <c r="H53" s="143">
        <f t="shared" si="46"/>
        <v>7.1614868030610648</v>
      </c>
      <c r="I53" s="170">
        <v>125654</v>
      </c>
      <c r="J53" s="170">
        <v>8594</v>
      </c>
      <c r="K53" s="143">
        <f t="shared" si="47"/>
        <v>6.8394161745746249</v>
      </c>
      <c r="L53" s="144">
        <v>125408</v>
      </c>
      <c r="M53" s="170">
        <v>8009</v>
      </c>
      <c r="N53" s="143">
        <f t="shared" si="48"/>
        <v>6.3863549374840529</v>
      </c>
      <c r="O53" s="170">
        <v>126053</v>
      </c>
      <c r="P53" s="170">
        <v>7439</v>
      </c>
      <c r="Q53" s="143">
        <f t="shared" si="49"/>
        <v>5.9014858829222634</v>
      </c>
      <c r="R53" s="144">
        <v>127041</v>
      </c>
      <c r="S53" s="170">
        <v>7004</v>
      </c>
      <c r="T53" s="143">
        <f t="shared" si="50"/>
        <v>5.5131807841562965</v>
      </c>
      <c r="U53" s="170">
        <v>129509</v>
      </c>
      <c r="V53" s="170">
        <v>7040</v>
      </c>
      <c r="W53" s="143">
        <f t="shared" si="51"/>
        <v>5.4359156506497621</v>
      </c>
      <c r="X53" s="170">
        <v>131636</v>
      </c>
      <c r="Y53" s="170">
        <v>7330</v>
      </c>
      <c r="Z53" s="143">
        <f t="shared" si="52"/>
        <v>5.5683855480263755</v>
      </c>
      <c r="AA53" s="170">
        <v>138506</v>
      </c>
      <c r="AB53" s="170">
        <v>8031</v>
      </c>
      <c r="AC53" s="143">
        <f t="shared" si="53"/>
        <v>5.7983047665805092</v>
      </c>
      <c r="AD53" s="170">
        <v>144254</v>
      </c>
      <c r="AE53" s="170">
        <v>8987</v>
      </c>
      <c r="AF53" s="143">
        <f t="shared" si="54"/>
        <v>6.2299832240353821</v>
      </c>
      <c r="AG53" s="118">
        <v>147422</v>
      </c>
      <c r="AH53" s="118">
        <v>10118</v>
      </c>
      <c r="AI53" s="112">
        <v>6.8632904179837473</v>
      </c>
      <c r="AJ53" s="118">
        <v>148923</v>
      </c>
      <c r="AK53" s="118">
        <v>11057</v>
      </c>
      <c r="AL53" s="143">
        <f t="shared" si="55"/>
        <v>7.4246422647945582</v>
      </c>
      <c r="AM53" s="118">
        <f>'C2'!AA53</f>
        <v>149479</v>
      </c>
      <c r="AN53" s="118">
        <v>12086</v>
      </c>
      <c r="AO53" s="143">
        <f t="shared" si="58"/>
        <v>8.0854166806039647</v>
      </c>
      <c r="AP53" s="118">
        <f>'C2'!AC53</f>
        <v>151270</v>
      </c>
      <c r="AQ53" s="118">
        <v>13471</v>
      </c>
      <c r="AR53" s="143">
        <f t="shared" si="59"/>
        <v>8.9052687247967199</v>
      </c>
    </row>
    <row r="54" spans="1:44">
      <c r="A54" s="514"/>
      <c r="B54" s="74" t="s">
        <v>84</v>
      </c>
      <c r="C54" s="144">
        <v>26964</v>
      </c>
      <c r="D54" s="170">
        <v>7944</v>
      </c>
      <c r="E54" s="143">
        <f t="shared" si="45"/>
        <v>29.461504227859368</v>
      </c>
      <c r="F54" s="170">
        <v>25589</v>
      </c>
      <c r="G54" s="170">
        <v>7510</v>
      </c>
      <c r="H54" s="143">
        <f t="shared" si="46"/>
        <v>29.348548204306539</v>
      </c>
      <c r="I54" s="170">
        <v>24471</v>
      </c>
      <c r="J54" s="170">
        <v>7209</v>
      </c>
      <c r="K54" s="143">
        <f t="shared" si="47"/>
        <v>29.459360058845164</v>
      </c>
      <c r="L54" s="144">
        <v>23209</v>
      </c>
      <c r="M54" s="170">
        <v>6623</v>
      </c>
      <c r="N54" s="143">
        <f t="shared" si="48"/>
        <v>28.53634365978715</v>
      </c>
      <c r="O54" s="170">
        <v>22410</v>
      </c>
      <c r="P54" s="170">
        <v>6230</v>
      </c>
      <c r="Q54" s="143">
        <f t="shared" si="49"/>
        <v>27.800089245872378</v>
      </c>
      <c r="R54" s="144">
        <v>20539</v>
      </c>
      <c r="S54" s="170">
        <v>4744</v>
      </c>
      <c r="T54" s="143">
        <f t="shared" si="50"/>
        <v>23.097521787818298</v>
      </c>
      <c r="U54" s="170">
        <v>19776</v>
      </c>
      <c r="V54" s="170">
        <v>4602</v>
      </c>
      <c r="W54" s="143">
        <f t="shared" si="51"/>
        <v>23.270631067961165</v>
      </c>
      <c r="X54" s="170">
        <v>19751</v>
      </c>
      <c r="Y54" s="170">
        <v>5179</v>
      </c>
      <c r="Z54" s="143">
        <f t="shared" si="52"/>
        <v>26.221457141410561</v>
      </c>
      <c r="AA54" s="170">
        <v>20195</v>
      </c>
      <c r="AB54" s="170">
        <v>5716</v>
      </c>
      <c r="AC54" s="143">
        <f t="shared" si="53"/>
        <v>28.304035652389203</v>
      </c>
      <c r="AD54" s="170">
        <v>20196</v>
      </c>
      <c r="AE54" s="170">
        <v>5844</v>
      </c>
      <c r="AF54" s="143">
        <f t="shared" si="54"/>
        <v>28.936423054070115</v>
      </c>
      <c r="AG54" s="118">
        <v>19036</v>
      </c>
      <c r="AH54" s="118">
        <v>5682</v>
      </c>
      <c r="AI54" s="112">
        <v>29.848707711704144</v>
      </c>
      <c r="AJ54" s="118">
        <v>18558</v>
      </c>
      <c r="AK54" s="118">
        <v>5770</v>
      </c>
      <c r="AL54" s="143">
        <f t="shared" si="55"/>
        <v>31.091712469016059</v>
      </c>
      <c r="AM54" s="118">
        <f>'C2'!AA54</f>
        <v>18767</v>
      </c>
      <c r="AN54" s="118">
        <v>5968</v>
      </c>
      <c r="AO54" s="143">
        <f t="shared" si="58"/>
        <v>31.800500879202858</v>
      </c>
      <c r="AP54" s="118">
        <f>'C2'!AC54</f>
        <v>19018</v>
      </c>
      <c r="AQ54" s="118">
        <v>6348</v>
      </c>
      <c r="AR54" s="143">
        <f t="shared" si="59"/>
        <v>33.37890419602482</v>
      </c>
    </row>
    <row r="55" spans="1:44">
      <c r="A55" s="514"/>
      <c r="B55" s="74" t="s">
        <v>85</v>
      </c>
      <c r="C55" s="142">
        <v>63555</v>
      </c>
      <c r="D55" s="170">
        <v>9868</v>
      </c>
      <c r="E55" s="143">
        <f t="shared" si="45"/>
        <v>15.526709149555504</v>
      </c>
      <c r="F55" s="168">
        <v>64907</v>
      </c>
      <c r="G55" s="170">
        <v>9680</v>
      </c>
      <c r="H55" s="143">
        <f t="shared" si="46"/>
        <v>14.913645677661885</v>
      </c>
      <c r="I55" s="168">
        <v>65482</v>
      </c>
      <c r="J55" s="170">
        <v>9355</v>
      </c>
      <c r="K55" s="143">
        <f t="shared" si="47"/>
        <v>14.286368773097951</v>
      </c>
      <c r="L55" s="142">
        <v>65708</v>
      </c>
      <c r="M55" s="170">
        <v>8921</v>
      </c>
      <c r="N55" s="143">
        <f t="shared" si="48"/>
        <v>13.576733426675593</v>
      </c>
      <c r="O55" s="168">
        <v>65750</v>
      </c>
      <c r="P55" s="170">
        <v>8820</v>
      </c>
      <c r="Q55" s="143">
        <f t="shared" si="49"/>
        <v>13.414448669201521</v>
      </c>
      <c r="R55" s="142">
        <v>65059</v>
      </c>
      <c r="S55" s="170">
        <v>8043</v>
      </c>
      <c r="T55" s="143">
        <f t="shared" si="50"/>
        <v>12.362624694508062</v>
      </c>
      <c r="U55" s="168">
        <v>64882</v>
      </c>
      <c r="V55" s="170">
        <v>8187</v>
      </c>
      <c r="W55" s="143">
        <f t="shared" si="51"/>
        <v>12.61829166795105</v>
      </c>
      <c r="X55" s="168">
        <v>65183</v>
      </c>
      <c r="Y55" s="170">
        <v>8985</v>
      </c>
      <c r="Z55" s="143">
        <f t="shared" si="52"/>
        <v>13.784268904468957</v>
      </c>
      <c r="AA55" s="168">
        <v>66177</v>
      </c>
      <c r="AB55" s="170">
        <v>10097</v>
      </c>
      <c r="AC55" s="143">
        <f t="shared" si="53"/>
        <v>15.257566828354264</v>
      </c>
      <c r="AD55" s="168">
        <v>67219</v>
      </c>
      <c r="AE55" s="170">
        <v>11022</v>
      </c>
      <c r="AF55" s="143">
        <f t="shared" si="54"/>
        <v>16.397149615436113</v>
      </c>
      <c r="AG55" s="118">
        <v>67658</v>
      </c>
      <c r="AH55" s="118">
        <v>11840</v>
      </c>
      <c r="AI55" s="112">
        <v>17.499778296727662</v>
      </c>
      <c r="AJ55" s="118">
        <v>68235</v>
      </c>
      <c r="AK55" s="118">
        <v>12581</v>
      </c>
      <c r="AL55" s="143">
        <f t="shared" si="55"/>
        <v>18.43775188686158</v>
      </c>
      <c r="AM55" s="118">
        <f>'C2'!AA55</f>
        <v>69048</v>
      </c>
      <c r="AN55" s="118">
        <v>13551</v>
      </c>
      <c r="AO55" s="143">
        <f t="shared" si="58"/>
        <v>19.625477928397636</v>
      </c>
      <c r="AP55" s="118">
        <f>'C2'!AC55</f>
        <v>70628</v>
      </c>
      <c r="AQ55" s="118">
        <v>14950</v>
      </c>
      <c r="AR55" s="143">
        <f t="shared" si="59"/>
        <v>21.167242453417909</v>
      </c>
    </row>
    <row r="56" spans="1:44">
      <c r="A56" s="514"/>
      <c r="B56" s="74" t="s">
        <v>86</v>
      </c>
      <c r="C56" s="319">
        <v>0</v>
      </c>
      <c r="D56" s="314">
        <v>0</v>
      </c>
      <c r="E56" s="145">
        <v>0</v>
      </c>
      <c r="F56" s="224">
        <v>1140</v>
      </c>
      <c r="G56" s="170">
        <v>127</v>
      </c>
      <c r="H56" s="143">
        <f t="shared" si="46"/>
        <v>11.140350877192983</v>
      </c>
      <c r="I56" s="224">
        <v>2435</v>
      </c>
      <c r="J56" s="170">
        <v>308</v>
      </c>
      <c r="K56" s="143">
        <f t="shared" si="47"/>
        <v>12.648870636550308</v>
      </c>
      <c r="L56" s="303">
        <v>3472</v>
      </c>
      <c r="M56" s="170">
        <v>509</v>
      </c>
      <c r="N56" s="143">
        <f t="shared" si="48"/>
        <v>14.660138248847925</v>
      </c>
      <c r="O56" s="224">
        <v>4569</v>
      </c>
      <c r="P56" s="170">
        <v>798</v>
      </c>
      <c r="Q56" s="143">
        <f t="shared" si="49"/>
        <v>17.465528562048586</v>
      </c>
      <c r="R56" s="303">
        <v>5500</v>
      </c>
      <c r="S56" s="170">
        <v>869</v>
      </c>
      <c r="T56" s="143">
        <f t="shared" si="50"/>
        <v>15.8</v>
      </c>
      <c r="U56" s="224">
        <v>6174</v>
      </c>
      <c r="V56" s="170">
        <v>977</v>
      </c>
      <c r="W56" s="143">
        <f t="shared" si="51"/>
        <v>15.824425008098478</v>
      </c>
      <c r="X56" s="224">
        <v>6501</v>
      </c>
      <c r="Y56" s="170">
        <v>1223</v>
      </c>
      <c r="Z56" s="143">
        <f t="shared" si="52"/>
        <v>18.812490386094446</v>
      </c>
      <c r="AA56" s="224">
        <v>6702</v>
      </c>
      <c r="AB56" s="170">
        <v>1377</v>
      </c>
      <c r="AC56" s="143">
        <f t="shared" si="53"/>
        <v>20.546105640107431</v>
      </c>
      <c r="AD56" s="224">
        <v>6795</v>
      </c>
      <c r="AE56" s="170">
        <v>1442</v>
      </c>
      <c r="AF56" s="143">
        <f t="shared" si="54"/>
        <v>21.2214863870493</v>
      </c>
      <c r="AG56" s="118">
        <v>6807</v>
      </c>
      <c r="AH56" s="118">
        <v>1495</v>
      </c>
      <c r="AI56" s="112">
        <v>21.962685470838842</v>
      </c>
      <c r="AJ56" s="118">
        <v>6955</v>
      </c>
      <c r="AK56" s="118">
        <v>1613</v>
      </c>
      <c r="AL56" s="143">
        <f t="shared" si="55"/>
        <v>23.19194823867721</v>
      </c>
      <c r="AM56" s="118">
        <f>'C2'!AA56</f>
        <v>7268</v>
      </c>
      <c r="AN56" s="118">
        <v>1734</v>
      </c>
      <c r="AO56" s="143">
        <f t="shared" si="58"/>
        <v>23.858007705008255</v>
      </c>
      <c r="AP56" s="118">
        <f>'C2'!AC56</f>
        <v>7476</v>
      </c>
      <c r="AQ56" s="118">
        <v>1913</v>
      </c>
      <c r="AR56" s="143">
        <f t="shared" si="59"/>
        <v>25.588550026752273</v>
      </c>
    </row>
    <row r="57" spans="1:44">
      <c r="A57" s="515"/>
      <c r="B57" s="100" t="s">
        <v>87</v>
      </c>
      <c r="C57" s="260">
        <v>87107</v>
      </c>
      <c r="D57" s="213">
        <v>13470</v>
      </c>
      <c r="E57" s="212">
        <f>D57/C57*100</f>
        <v>15.463739997933576</v>
      </c>
      <c r="F57" s="321">
        <v>85112</v>
      </c>
      <c r="G57" s="213">
        <v>12882</v>
      </c>
      <c r="H57" s="212">
        <f t="shared" si="46"/>
        <v>15.135351066829589</v>
      </c>
      <c r="I57" s="321">
        <v>82515</v>
      </c>
      <c r="J57" s="213">
        <v>11931</v>
      </c>
      <c r="K57" s="212">
        <f t="shared" si="47"/>
        <v>14.459189238320306</v>
      </c>
      <c r="L57" s="321">
        <v>78734</v>
      </c>
      <c r="M57" s="211">
        <v>10676</v>
      </c>
      <c r="N57" s="212">
        <f t="shared" si="48"/>
        <v>13.559580359184087</v>
      </c>
      <c r="O57" s="321">
        <v>73740</v>
      </c>
      <c r="P57" s="213">
        <v>9314</v>
      </c>
      <c r="Q57" s="212">
        <f t="shared" si="49"/>
        <v>12.630865202061297</v>
      </c>
      <c r="R57" s="240">
        <v>70423</v>
      </c>
      <c r="S57" s="213">
        <v>8424</v>
      </c>
      <c r="T57" s="212">
        <f t="shared" si="50"/>
        <v>11.962001050793065</v>
      </c>
      <c r="U57" s="321">
        <v>67238</v>
      </c>
      <c r="V57" s="213">
        <v>7721</v>
      </c>
      <c r="W57" s="212">
        <f t="shared" si="51"/>
        <v>11.483089919390821</v>
      </c>
      <c r="X57" s="321">
        <v>65834</v>
      </c>
      <c r="Y57" s="213">
        <v>7974</v>
      </c>
      <c r="Z57" s="212">
        <f t="shared" si="52"/>
        <v>12.112282407266761</v>
      </c>
      <c r="AA57" s="321">
        <v>64563</v>
      </c>
      <c r="AB57" s="213">
        <v>8088</v>
      </c>
      <c r="AC57" s="212">
        <f t="shared" si="53"/>
        <v>12.527298917336555</v>
      </c>
      <c r="AD57" s="321">
        <v>64117</v>
      </c>
      <c r="AE57" s="213">
        <v>8328</v>
      </c>
      <c r="AF57" s="212">
        <f t="shared" si="54"/>
        <v>12.988754932389227</v>
      </c>
      <c r="AG57" s="128">
        <v>64223</v>
      </c>
      <c r="AH57" s="128">
        <v>8898</v>
      </c>
      <c r="AI57" s="123">
        <v>13.854849508742973</v>
      </c>
      <c r="AJ57" s="128">
        <v>63690</v>
      </c>
      <c r="AK57" s="128">
        <v>9349</v>
      </c>
      <c r="AL57" s="212">
        <f t="shared" si="55"/>
        <v>14.678913487203642</v>
      </c>
      <c r="AM57" s="128">
        <f>'C2'!AA57</f>
        <v>63813</v>
      </c>
      <c r="AN57" s="128">
        <v>9873</v>
      </c>
      <c r="AO57" s="212">
        <f t="shared" si="58"/>
        <v>15.471769075266796</v>
      </c>
      <c r="AP57" s="128">
        <f>'C2'!AC57</f>
        <v>63537</v>
      </c>
      <c r="AQ57" s="128">
        <v>10796</v>
      </c>
      <c r="AR57" s="212">
        <f t="shared" si="59"/>
        <v>16.991674142625556</v>
      </c>
    </row>
    <row r="59" spans="1:44">
      <c r="A59" s="504" t="s">
        <v>4</v>
      </c>
      <c r="B59" s="504"/>
      <c r="C59" s="504"/>
      <c r="D59" s="504"/>
      <c r="E59" s="504"/>
      <c r="F59" s="504"/>
      <c r="G59" s="504"/>
      <c r="H59" s="504"/>
      <c r="I59" s="504"/>
      <c r="J59" s="504"/>
      <c r="K59" s="504"/>
      <c r="L59" s="504"/>
      <c r="M59" s="504"/>
      <c r="N59" s="504"/>
      <c r="O59" s="504"/>
      <c r="P59" s="504"/>
      <c r="Q59" s="504"/>
      <c r="R59" s="504"/>
      <c r="S59" s="504"/>
      <c r="T59" s="504"/>
      <c r="U59" s="504"/>
      <c r="V59" s="504"/>
      <c r="W59" s="504"/>
      <c r="X59" s="504"/>
      <c r="Y59" s="504"/>
      <c r="Z59" s="504"/>
      <c r="AA59" s="504"/>
      <c r="AB59" s="504"/>
      <c r="AC59" s="504"/>
      <c r="AD59" s="504"/>
      <c r="AE59" s="504"/>
      <c r="AF59" s="504"/>
      <c r="AG59" s="504"/>
      <c r="AH59" s="504"/>
      <c r="AI59" s="504"/>
      <c r="AJ59" s="504"/>
      <c r="AK59" s="504"/>
      <c r="AL59" s="504"/>
      <c r="AM59" s="504"/>
      <c r="AN59" s="504"/>
      <c r="AO59" s="504"/>
      <c r="AP59" s="504"/>
      <c r="AQ59" s="504"/>
      <c r="AR59" s="504"/>
    </row>
    <row r="60" spans="1:44">
      <c r="A60" s="499" t="s">
        <v>49</v>
      </c>
      <c r="B60" s="499"/>
      <c r="C60" s="499"/>
      <c r="D60" s="499"/>
      <c r="E60" s="499"/>
      <c r="F60" s="499"/>
      <c r="G60" s="499"/>
      <c r="H60" s="499"/>
      <c r="I60" s="499"/>
      <c r="J60" s="499"/>
      <c r="K60" s="499"/>
      <c r="L60" s="499"/>
      <c r="M60" s="499"/>
      <c r="N60" s="499"/>
      <c r="O60" s="499"/>
      <c r="P60" s="499"/>
      <c r="Q60" s="499"/>
      <c r="R60" s="499"/>
      <c r="S60" s="499"/>
      <c r="T60" s="499"/>
      <c r="U60" s="499"/>
      <c r="V60" s="499"/>
      <c r="W60" s="499"/>
      <c r="X60" s="499"/>
      <c r="Y60" s="499"/>
      <c r="Z60" s="499"/>
      <c r="AA60" s="499"/>
      <c r="AB60" s="499"/>
      <c r="AC60" s="499"/>
      <c r="AD60" s="499"/>
      <c r="AE60" s="499"/>
      <c r="AF60" s="499"/>
      <c r="AG60" s="499"/>
      <c r="AH60" s="499"/>
      <c r="AI60" s="499"/>
      <c r="AJ60" s="499"/>
      <c r="AK60" s="499"/>
      <c r="AL60" s="499"/>
      <c r="AM60" s="499"/>
      <c r="AN60" s="499"/>
      <c r="AO60" s="499"/>
      <c r="AP60" s="499"/>
      <c r="AQ60" s="499"/>
      <c r="AR60" s="499"/>
    </row>
    <row r="61" spans="1:44">
      <c r="A61" s="499"/>
      <c r="B61" s="499"/>
      <c r="C61" s="499"/>
      <c r="D61" s="499"/>
      <c r="E61" s="499"/>
      <c r="F61" s="499"/>
      <c r="G61" s="499"/>
      <c r="H61" s="499"/>
      <c r="I61" s="499"/>
      <c r="J61" s="499"/>
      <c r="K61" s="499"/>
      <c r="L61" s="499"/>
      <c r="M61" s="499"/>
      <c r="N61" s="499"/>
      <c r="O61" s="499"/>
      <c r="P61" s="499"/>
      <c r="Q61" s="499"/>
      <c r="R61" s="499"/>
      <c r="S61" s="499"/>
      <c r="T61" s="499"/>
      <c r="U61" s="499"/>
      <c r="V61" s="499"/>
      <c r="W61" s="499"/>
      <c r="X61" s="499"/>
      <c r="Y61" s="499"/>
      <c r="Z61" s="499"/>
      <c r="AA61" s="499"/>
      <c r="AB61" s="499"/>
      <c r="AC61" s="499"/>
      <c r="AD61" s="499"/>
      <c r="AE61" s="499"/>
      <c r="AF61" s="499"/>
      <c r="AG61" s="499"/>
      <c r="AH61" s="499"/>
      <c r="AI61" s="499"/>
      <c r="AJ61" s="499"/>
      <c r="AK61" s="499"/>
      <c r="AL61" s="499"/>
      <c r="AM61" s="499"/>
      <c r="AN61" s="499"/>
      <c r="AO61" s="499"/>
      <c r="AP61" s="499"/>
      <c r="AQ61" s="499"/>
      <c r="AR61" s="499"/>
    </row>
    <row r="62" spans="1:44">
      <c r="A62" s="499"/>
      <c r="B62" s="499"/>
      <c r="C62" s="499"/>
      <c r="D62" s="499"/>
      <c r="E62" s="499"/>
      <c r="F62" s="499"/>
      <c r="G62" s="499"/>
      <c r="H62" s="499"/>
      <c r="I62" s="499"/>
      <c r="J62" s="499"/>
      <c r="K62" s="499"/>
      <c r="L62" s="499"/>
      <c r="M62" s="499"/>
      <c r="N62" s="499"/>
      <c r="O62" s="499"/>
      <c r="P62" s="499"/>
      <c r="Q62" s="499"/>
      <c r="R62" s="499"/>
      <c r="S62" s="499"/>
      <c r="T62" s="499"/>
      <c r="U62" s="499"/>
      <c r="V62" s="499"/>
      <c r="W62" s="499"/>
      <c r="X62" s="499"/>
      <c r="Y62" s="499"/>
      <c r="Z62" s="499"/>
      <c r="AA62" s="499"/>
      <c r="AB62" s="499"/>
      <c r="AC62" s="499"/>
      <c r="AD62" s="499"/>
      <c r="AE62" s="499"/>
      <c r="AF62" s="499"/>
      <c r="AG62" s="499"/>
      <c r="AH62" s="499"/>
      <c r="AI62" s="499"/>
      <c r="AJ62" s="499"/>
      <c r="AK62" s="499"/>
      <c r="AL62" s="499"/>
      <c r="AM62" s="499"/>
      <c r="AN62" s="499"/>
      <c r="AO62" s="499"/>
      <c r="AP62" s="499"/>
      <c r="AQ62" s="499"/>
      <c r="AR62" s="499"/>
    </row>
    <row r="63" spans="1:44">
      <c r="A63" s="499"/>
      <c r="B63" s="499"/>
      <c r="C63" s="499"/>
      <c r="D63" s="499"/>
      <c r="E63" s="499"/>
      <c r="F63" s="499"/>
      <c r="G63" s="499"/>
      <c r="H63" s="499"/>
      <c r="I63" s="499"/>
      <c r="J63" s="499"/>
      <c r="K63" s="499"/>
      <c r="L63" s="499"/>
      <c r="M63" s="499"/>
      <c r="N63" s="499"/>
      <c r="O63" s="499"/>
      <c r="P63" s="499"/>
      <c r="Q63" s="499"/>
      <c r="R63" s="499"/>
      <c r="S63" s="499"/>
      <c r="T63" s="499"/>
      <c r="U63" s="499"/>
      <c r="V63" s="499"/>
      <c r="W63" s="499"/>
      <c r="X63" s="499"/>
      <c r="Y63" s="499"/>
      <c r="Z63" s="499"/>
      <c r="AA63" s="499"/>
      <c r="AB63" s="499"/>
      <c r="AC63" s="499"/>
      <c r="AD63" s="499"/>
      <c r="AE63" s="499"/>
      <c r="AF63" s="499"/>
      <c r="AG63" s="499"/>
      <c r="AH63" s="499"/>
      <c r="AI63" s="499"/>
      <c r="AJ63" s="499"/>
      <c r="AK63" s="499"/>
      <c r="AL63" s="499"/>
      <c r="AM63" s="499"/>
      <c r="AN63" s="499"/>
      <c r="AO63" s="499"/>
      <c r="AP63" s="499"/>
      <c r="AQ63" s="499"/>
      <c r="AR63" s="499"/>
    </row>
    <row r="64" spans="1:44">
      <c r="A64" s="499"/>
      <c r="B64" s="499"/>
      <c r="C64" s="499"/>
      <c r="D64" s="499"/>
      <c r="E64" s="499"/>
      <c r="F64" s="499"/>
      <c r="G64" s="499"/>
      <c r="H64" s="499"/>
      <c r="I64" s="499"/>
      <c r="J64" s="499"/>
      <c r="K64" s="499"/>
      <c r="L64" s="499"/>
      <c r="M64" s="499"/>
      <c r="N64" s="499"/>
      <c r="O64" s="499"/>
      <c r="P64" s="499"/>
      <c r="Q64" s="499"/>
      <c r="R64" s="499"/>
      <c r="S64" s="499"/>
      <c r="T64" s="499"/>
      <c r="U64" s="499"/>
      <c r="V64" s="499"/>
      <c r="W64" s="499"/>
      <c r="X64" s="499"/>
      <c r="Y64" s="499"/>
      <c r="Z64" s="499"/>
      <c r="AA64" s="499"/>
      <c r="AB64" s="499"/>
      <c r="AC64" s="499"/>
      <c r="AD64" s="499"/>
      <c r="AE64" s="499"/>
      <c r="AF64" s="499"/>
      <c r="AG64" s="499"/>
      <c r="AH64" s="499"/>
      <c r="AI64" s="499"/>
      <c r="AJ64" s="499"/>
      <c r="AK64" s="499"/>
      <c r="AL64" s="499"/>
      <c r="AM64" s="499"/>
      <c r="AN64" s="499"/>
      <c r="AO64" s="499"/>
      <c r="AP64" s="499"/>
      <c r="AQ64" s="499"/>
      <c r="AR64" s="499"/>
    </row>
    <row r="65" spans="1:44">
      <c r="A65" s="499"/>
      <c r="B65" s="499"/>
      <c r="C65" s="499"/>
      <c r="D65" s="499"/>
      <c r="E65" s="499"/>
      <c r="F65" s="499"/>
      <c r="G65" s="499"/>
      <c r="H65" s="499"/>
      <c r="I65" s="499"/>
      <c r="J65" s="499"/>
      <c r="K65" s="499"/>
      <c r="L65" s="499"/>
      <c r="M65" s="499"/>
      <c r="N65" s="499"/>
      <c r="O65" s="499"/>
      <c r="P65" s="499"/>
      <c r="Q65" s="499"/>
      <c r="R65" s="499"/>
      <c r="S65" s="499"/>
      <c r="T65" s="499"/>
      <c r="U65" s="499"/>
      <c r="V65" s="499"/>
      <c r="W65" s="499"/>
      <c r="X65" s="499"/>
      <c r="Y65" s="499"/>
      <c r="Z65" s="499"/>
      <c r="AA65" s="499"/>
      <c r="AB65" s="499"/>
      <c r="AC65" s="499"/>
      <c r="AD65" s="499"/>
      <c r="AE65" s="499"/>
      <c r="AF65" s="499"/>
      <c r="AG65" s="499"/>
      <c r="AH65" s="499"/>
      <c r="AI65" s="499"/>
      <c r="AJ65" s="499"/>
      <c r="AK65" s="499"/>
      <c r="AL65" s="499"/>
      <c r="AM65" s="499"/>
      <c r="AN65" s="499"/>
      <c r="AO65" s="499"/>
      <c r="AP65" s="499"/>
      <c r="AQ65" s="499"/>
      <c r="AR65" s="499"/>
    </row>
    <row r="66" spans="1:44">
      <c r="A66" s="366"/>
      <c r="B66" s="366"/>
      <c r="C66" s="366"/>
      <c r="D66" s="366"/>
      <c r="E66" s="366"/>
      <c r="F66" s="366"/>
      <c r="G66" s="366"/>
      <c r="H66" s="366"/>
      <c r="I66" s="366"/>
      <c r="J66" s="366"/>
      <c r="K66" s="366"/>
      <c r="L66" s="366"/>
      <c r="M66" s="366"/>
      <c r="N66" s="343"/>
      <c r="O66" s="343"/>
      <c r="P66" s="343"/>
      <c r="Q66" s="343"/>
      <c r="R66" s="343"/>
      <c r="S66" s="343"/>
      <c r="T66" s="343"/>
      <c r="U66" s="343"/>
      <c r="V66" s="343"/>
      <c r="W66" s="343"/>
      <c r="X66" s="343"/>
      <c r="Y66" s="343"/>
      <c r="Z66" s="343"/>
      <c r="AA66" s="343"/>
      <c r="AB66" s="343"/>
    </row>
    <row r="67" spans="1:44">
      <c r="A67" s="366"/>
      <c r="B67" s="366"/>
      <c r="C67" s="366"/>
      <c r="D67" s="366"/>
      <c r="E67" s="366"/>
      <c r="F67" s="366"/>
      <c r="G67" s="366"/>
      <c r="H67" s="366"/>
      <c r="I67" s="366"/>
      <c r="J67" s="366"/>
      <c r="K67" s="366"/>
      <c r="L67" s="366"/>
      <c r="M67" s="366"/>
      <c r="N67" s="343"/>
      <c r="O67" s="343"/>
      <c r="P67" s="343"/>
      <c r="Q67" s="343"/>
      <c r="R67" s="343"/>
      <c r="S67" s="343"/>
      <c r="T67" s="343"/>
      <c r="U67" s="343"/>
      <c r="V67" s="343"/>
      <c r="W67" s="343"/>
      <c r="X67" s="343"/>
      <c r="Y67" s="343"/>
      <c r="Z67" s="343"/>
      <c r="AA67" s="343"/>
      <c r="AB67" s="343"/>
    </row>
    <row r="69" spans="1:44">
      <c r="A69" s="3" t="s">
        <v>5</v>
      </c>
    </row>
  </sheetData>
  <mergeCells count="29">
    <mergeCell ref="A1:AR1"/>
    <mergeCell ref="AQ16:AR16"/>
    <mergeCell ref="A60:AR65"/>
    <mergeCell ref="A59:AR59"/>
    <mergeCell ref="A42:A49"/>
    <mergeCell ref="A50:A57"/>
    <mergeCell ref="D16:E16"/>
    <mergeCell ref="A18:A25"/>
    <mergeCell ref="A34:A41"/>
    <mergeCell ref="A26:A33"/>
    <mergeCell ref="A16:B17"/>
    <mergeCell ref="G16:H16"/>
    <mergeCell ref="P16:Q16"/>
    <mergeCell ref="M16:N16"/>
    <mergeCell ref="J16:K16"/>
    <mergeCell ref="S16:T16"/>
    <mergeCell ref="A3:AR3"/>
    <mergeCell ref="AN16:AO16"/>
    <mergeCell ref="AK16:AL16"/>
    <mergeCell ref="AH16:AI16"/>
    <mergeCell ref="AE16:AF16"/>
    <mergeCell ref="AB16:AC16"/>
    <mergeCell ref="Y16:Z16"/>
    <mergeCell ref="V16:W16"/>
    <mergeCell ref="A15:AR15"/>
    <mergeCell ref="A13:AR13"/>
    <mergeCell ref="A9:AR12"/>
    <mergeCell ref="A8:AR8"/>
    <mergeCell ref="A4:AR7"/>
  </mergeCells>
  <hyperlinks>
    <hyperlink ref="A69" location="Titelseite!A1" display="zurück zum Inhaltsverzeichnis" xr:uid="{00000000-0004-0000-0900-000000000000}"/>
  </hyperlinks>
  <pageMargins left="0.7" right="0.7" top="0.78740157499999996" bottom="0.78740157499999996" header="0.3" footer="0.3"/>
  <pageSetup paperSize="9" orientation="portrait" horizontalDpi="4294967293" verticalDpi="0" r:id="rId1"/>
  <ignoredErrors>
    <ignoredError sqref="AL18:AL57"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2"/>
  <sheetViews>
    <sheetView workbookViewId="0">
      <selection sqref="A1:S1"/>
    </sheetView>
  </sheetViews>
  <sheetFormatPr baseColWidth="10" defaultRowHeight="15"/>
  <cols>
    <col min="1" max="1" width="31.28515625" customWidth="1"/>
    <col min="2" max="19" width="10.7109375" customWidth="1"/>
  </cols>
  <sheetData>
    <row r="1" spans="1:19" ht="18.75">
      <c r="A1" s="498" t="s">
        <v>243</v>
      </c>
      <c r="B1" s="498"/>
      <c r="C1" s="498"/>
      <c r="D1" s="498"/>
      <c r="E1" s="498"/>
      <c r="F1" s="498"/>
      <c r="G1" s="498"/>
      <c r="H1" s="498"/>
      <c r="I1" s="498"/>
      <c r="J1" s="498"/>
      <c r="K1" s="498"/>
      <c r="L1" s="498"/>
      <c r="M1" s="498"/>
      <c r="N1" s="498"/>
      <c r="O1" s="498"/>
      <c r="P1" s="498"/>
      <c r="Q1" s="498"/>
      <c r="R1" s="498"/>
      <c r="S1" s="498"/>
    </row>
    <row r="3" spans="1:19" ht="15.75">
      <c r="A3" s="497" t="s">
        <v>0</v>
      </c>
      <c r="B3" s="497"/>
      <c r="C3" s="497"/>
      <c r="D3" s="497"/>
      <c r="E3" s="497"/>
      <c r="F3" s="497"/>
      <c r="G3" s="497"/>
      <c r="H3" s="497"/>
      <c r="I3" s="497"/>
      <c r="J3" s="497"/>
      <c r="K3" s="497"/>
      <c r="L3" s="497"/>
      <c r="M3" s="497"/>
      <c r="N3" s="497"/>
      <c r="O3" s="497"/>
      <c r="P3" s="497"/>
      <c r="Q3" s="497"/>
      <c r="R3" s="497"/>
      <c r="S3" s="497"/>
    </row>
    <row r="4" spans="1:19">
      <c r="A4" s="499" t="s">
        <v>124</v>
      </c>
      <c r="B4" s="499"/>
      <c r="C4" s="499"/>
      <c r="D4" s="499"/>
      <c r="E4" s="499"/>
      <c r="F4" s="499"/>
      <c r="G4" s="499"/>
      <c r="H4" s="499"/>
      <c r="I4" s="499"/>
      <c r="J4" s="499"/>
      <c r="K4" s="499"/>
      <c r="L4" s="499"/>
      <c r="M4" s="499"/>
      <c r="N4" s="499"/>
      <c r="O4" s="499"/>
      <c r="P4" s="499"/>
      <c r="Q4" s="499"/>
      <c r="R4" s="499"/>
      <c r="S4" s="499"/>
    </row>
    <row r="5" spans="1:19">
      <c r="A5" s="499"/>
      <c r="B5" s="499"/>
      <c r="C5" s="499"/>
      <c r="D5" s="499"/>
      <c r="E5" s="499"/>
      <c r="F5" s="499"/>
      <c r="G5" s="499"/>
      <c r="H5" s="499"/>
      <c r="I5" s="499"/>
      <c r="J5" s="499"/>
      <c r="K5" s="499"/>
      <c r="L5" s="499"/>
      <c r="M5" s="499"/>
      <c r="N5" s="499"/>
      <c r="O5" s="499"/>
      <c r="P5" s="499"/>
      <c r="Q5" s="499"/>
      <c r="R5" s="499"/>
      <c r="S5" s="499"/>
    </row>
    <row r="6" spans="1:19">
      <c r="A6" s="499"/>
      <c r="B6" s="499"/>
      <c r="C6" s="499"/>
      <c r="D6" s="499"/>
      <c r="E6" s="499"/>
      <c r="F6" s="499"/>
      <c r="G6" s="499"/>
      <c r="H6" s="499"/>
      <c r="I6" s="499"/>
      <c r="J6" s="499"/>
      <c r="K6" s="499"/>
      <c r="L6" s="499"/>
      <c r="M6" s="499"/>
      <c r="N6" s="499"/>
      <c r="O6" s="499"/>
      <c r="P6" s="499"/>
      <c r="Q6" s="499"/>
      <c r="R6" s="499"/>
      <c r="S6" s="499"/>
    </row>
    <row r="7" spans="1:19">
      <c r="A7" s="499"/>
      <c r="B7" s="499"/>
      <c r="C7" s="499"/>
      <c r="D7" s="499"/>
      <c r="E7" s="499"/>
      <c r="F7" s="499"/>
      <c r="G7" s="499"/>
      <c r="H7" s="499"/>
      <c r="I7" s="499"/>
      <c r="J7" s="499"/>
      <c r="K7" s="499"/>
      <c r="L7" s="499"/>
      <c r="M7" s="499"/>
      <c r="N7" s="499"/>
      <c r="O7" s="499"/>
      <c r="P7" s="499"/>
      <c r="Q7" s="499"/>
      <c r="R7" s="499"/>
      <c r="S7" s="499"/>
    </row>
    <row r="8" spans="1:19" ht="15.75">
      <c r="A8" s="497" t="s">
        <v>1</v>
      </c>
      <c r="B8" s="497"/>
      <c r="C8" s="497"/>
      <c r="D8" s="497"/>
      <c r="E8" s="497"/>
      <c r="F8" s="497"/>
      <c r="G8" s="497"/>
      <c r="H8" s="497"/>
      <c r="I8" s="497"/>
      <c r="J8" s="497"/>
      <c r="K8" s="497"/>
      <c r="L8" s="497"/>
      <c r="M8" s="497"/>
      <c r="N8" s="497"/>
      <c r="O8" s="497"/>
      <c r="P8" s="497"/>
      <c r="Q8" s="497"/>
      <c r="R8" s="497"/>
      <c r="S8" s="497"/>
    </row>
    <row r="9" spans="1:19">
      <c r="A9" s="499" t="s">
        <v>221</v>
      </c>
      <c r="B9" s="499"/>
      <c r="C9" s="499"/>
      <c r="D9" s="499"/>
      <c r="E9" s="499"/>
      <c r="F9" s="499"/>
      <c r="G9" s="499"/>
      <c r="H9" s="499"/>
      <c r="I9" s="499"/>
      <c r="J9" s="499"/>
      <c r="K9" s="499"/>
      <c r="L9" s="499"/>
      <c r="M9" s="499"/>
      <c r="N9" s="499"/>
      <c r="O9" s="499"/>
      <c r="P9" s="499"/>
      <c r="Q9" s="499"/>
      <c r="R9" s="499"/>
      <c r="S9" s="499"/>
    </row>
    <row r="10" spans="1:19">
      <c r="A10" s="499"/>
      <c r="B10" s="499"/>
      <c r="C10" s="499"/>
      <c r="D10" s="499"/>
      <c r="E10" s="499"/>
      <c r="F10" s="499"/>
      <c r="G10" s="499"/>
      <c r="H10" s="499"/>
      <c r="I10" s="499"/>
      <c r="J10" s="499"/>
      <c r="K10" s="499"/>
      <c r="L10" s="499"/>
      <c r="M10" s="499"/>
      <c r="N10" s="499"/>
      <c r="O10" s="499"/>
      <c r="P10" s="499"/>
      <c r="Q10" s="499"/>
      <c r="R10" s="499"/>
      <c r="S10" s="499"/>
    </row>
    <row r="11" spans="1:19">
      <c r="A11" s="499"/>
      <c r="B11" s="499"/>
      <c r="C11" s="499"/>
      <c r="D11" s="499"/>
      <c r="E11" s="499"/>
      <c r="F11" s="499"/>
      <c r="G11" s="499"/>
      <c r="H11" s="499"/>
      <c r="I11" s="499"/>
      <c r="J11" s="499"/>
      <c r="K11" s="499"/>
      <c r="L11" s="499"/>
      <c r="M11" s="499"/>
      <c r="N11" s="499"/>
      <c r="O11" s="499"/>
      <c r="P11" s="499"/>
      <c r="Q11" s="499"/>
      <c r="R11" s="499"/>
      <c r="S11" s="499"/>
    </row>
    <row r="12" spans="1:19">
      <c r="A12" s="499"/>
      <c r="B12" s="499"/>
      <c r="C12" s="499"/>
      <c r="D12" s="499"/>
      <c r="E12" s="499"/>
      <c r="F12" s="499"/>
      <c r="G12" s="499"/>
      <c r="H12" s="499"/>
      <c r="I12" s="499"/>
      <c r="J12" s="499"/>
      <c r="K12" s="499"/>
      <c r="L12" s="499"/>
      <c r="M12" s="499"/>
      <c r="N12" s="499"/>
      <c r="O12" s="499"/>
      <c r="P12" s="499"/>
      <c r="Q12" s="499"/>
      <c r="R12" s="499"/>
      <c r="S12" s="499"/>
    </row>
    <row r="13" spans="1:19" ht="15.75">
      <c r="A13" s="497" t="s">
        <v>2</v>
      </c>
      <c r="B13" s="497"/>
      <c r="C13" s="497"/>
      <c r="D13" s="497"/>
      <c r="E13" s="497"/>
      <c r="F13" s="497"/>
      <c r="G13" s="497"/>
      <c r="H13" s="497"/>
      <c r="I13" s="497"/>
      <c r="J13" s="497"/>
      <c r="K13" s="497"/>
      <c r="L13" s="497"/>
      <c r="M13" s="497"/>
      <c r="N13" s="497"/>
      <c r="O13" s="497"/>
      <c r="P13" s="497"/>
      <c r="Q13" s="497"/>
      <c r="R13" s="497"/>
      <c r="S13" s="497"/>
    </row>
    <row r="15" spans="1:19">
      <c r="A15" s="5" t="s">
        <v>125</v>
      </c>
      <c r="B15" s="5"/>
      <c r="C15" s="5"/>
      <c r="D15" s="5"/>
      <c r="E15" s="1"/>
      <c r="F15" s="1"/>
      <c r="G15" s="1"/>
      <c r="H15" s="1"/>
      <c r="I15" s="1"/>
      <c r="J15" s="522"/>
      <c r="K15" s="522"/>
      <c r="L15" s="522"/>
      <c r="M15" s="522"/>
      <c r="N15" s="522"/>
      <c r="O15" s="522"/>
      <c r="P15" s="522"/>
      <c r="Q15" s="522"/>
      <c r="R15" s="522"/>
      <c r="S15" s="522"/>
    </row>
    <row r="16" spans="1:19">
      <c r="A16" s="263"/>
      <c r="B16" s="502">
        <v>2015</v>
      </c>
      <c r="C16" s="503"/>
      <c r="D16" s="509">
        <v>2016</v>
      </c>
      <c r="E16" s="509"/>
      <c r="F16" s="502">
        <v>2017</v>
      </c>
      <c r="G16" s="503"/>
      <c r="H16" s="509">
        <v>2018</v>
      </c>
      <c r="I16" s="509"/>
      <c r="J16" s="502">
        <v>2019</v>
      </c>
      <c r="K16" s="503"/>
      <c r="L16" s="509">
        <v>2020</v>
      </c>
      <c r="M16" s="503"/>
      <c r="N16" s="509">
        <v>2021</v>
      </c>
      <c r="O16" s="503"/>
      <c r="P16" s="509">
        <v>2022</v>
      </c>
      <c r="Q16" s="503"/>
      <c r="R16" s="509">
        <v>2023</v>
      </c>
      <c r="S16" s="503"/>
    </row>
    <row r="17" spans="1:19" ht="30">
      <c r="A17" s="264"/>
      <c r="B17" s="256" t="s">
        <v>8</v>
      </c>
      <c r="C17" s="197" t="s">
        <v>27</v>
      </c>
      <c r="D17" s="257" t="s">
        <v>8</v>
      </c>
      <c r="E17" s="197" t="s">
        <v>27</v>
      </c>
      <c r="F17" s="257" t="s">
        <v>8</v>
      </c>
      <c r="G17" s="197" t="s">
        <v>27</v>
      </c>
      <c r="H17" s="257" t="s">
        <v>8</v>
      </c>
      <c r="I17" s="197" t="s">
        <v>27</v>
      </c>
      <c r="J17" s="257" t="s">
        <v>8</v>
      </c>
      <c r="K17" s="197" t="s">
        <v>27</v>
      </c>
      <c r="L17" s="257" t="s">
        <v>8</v>
      </c>
      <c r="M17" s="197" t="s">
        <v>27</v>
      </c>
      <c r="N17" s="257" t="s">
        <v>8</v>
      </c>
      <c r="O17" s="197" t="s">
        <v>27</v>
      </c>
      <c r="P17" s="257" t="s">
        <v>8</v>
      </c>
      <c r="Q17" s="197" t="s">
        <v>27</v>
      </c>
      <c r="R17" s="257" t="s">
        <v>8</v>
      </c>
      <c r="S17" s="197" t="s">
        <v>27</v>
      </c>
    </row>
    <row r="18" spans="1:19" ht="30">
      <c r="A18" s="86" t="s">
        <v>103</v>
      </c>
      <c r="B18" s="146">
        <v>15563</v>
      </c>
      <c r="C18" s="262">
        <v>100</v>
      </c>
      <c r="D18" s="149">
        <v>15762</v>
      </c>
      <c r="E18" s="262">
        <v>100</v>
      </c>
      <c r="F18" s="146">
        <v>15902</v>
      </c>
      <c r="G18" s="262">
        <v>100</v>
      </c>
      <c r="H18" s="168">
        <v>16182</v>
      </c>
      <c r="I18" s="262">
        <v>100</v>
      </c>
      <c r="J18" s="258">
        <v>16345</v>
      </c>
      <c r="K18" s="262">
        <v>100</v>
      </c>
      <c r="L18" s="249">
        <v>16454</v>
      </c>
      <c r="M18" s="262">
        <v>100</v>
      </c>
      <c r="N18" s="249">
        <v>16481</v>
      </c>
      <c r="O18" s="262">
        <v>100</v>
      </c>
      <c r="P18" s="249">
        <v>17020</v>
      </c>
      <c r="Q18" s="262">
        <v>100</v>
      </c>
      <c r="R18" s="249">
        <v>17106</v>
      </c>
      <c r="S18" s="262">
        <v>100</v>
      </c>
    </row>
    <row r="19" spans="1:19">
      <c r="A19" s="141" t="s">
        <v>104</v>
      </c>
      <c r="B19" s="146">
        <v>1945</v>
      </c>
      <c r="C19" s="148">
        <f>B19/B18*100</f>
        <v>12.497590438861401</v>
      </c>
      <c r="D19" s="149">
        <v>2181</v>
      </c>
      <c r="E19" s="148">
        <f>D19/D18*100</f>
        <v>13.837076513132851</v>
      </c>
      <c r="F19" s="146">
        <v>2289</v>
      </c>
      <c r="G19" s="148">
        <f>F19/F18*100</f>
        <v>14.394415796755125</v>
      </c>
      <c r="H19" s="265">
        <v>2554</v>
      </c>
      <c r="I19" s="148">
        <f>H19/H18*100</f>
        <v>15.782968730688419</v>
      </c>
      <c r="J19" s="142">
        <v>2718</v>
      </c>
      <c r="K19" s="148">
        <f>J19/J18*100</f>
        <v>16.628938513306821</v>
      </c>
      <c r="L19" s="168">
        <v>2904</v>
      </c>
      <c r="M19" s="148">
        <f>L19/L18*100</f>
        <v>17.649203841011303</v>
      </c>
      <c r="N19" s="168">
        <v>3064</v>
      </c>
      <c r="O19" s="148">
        <f>N19/N18*100</f>
        <v>18.591104908682727</v>
      </c>
      <c r="P19" s="168">
        <v>3608</v>
      </c>
      <c r="Q19" s="148">
        <f>P19/P18*100</f>
        <v>21.198589894242069</v>
      </c>
      <c r="R19" s="168">
        <v>3878</v>
      </c>
      <c r="S19" s="148">
        <f>R19/R18*100</f>
        <v>22.670408043961181</v>
      </c>
    </row>
    <row r="20" spans="1:19">
      <c r="A20" s="259" t="s">
        <v>31</v>
      </c>
      <c r="B20" s="260">
        <v>600</v>
      </c>
      <c r="C20" s="261">
        <f>B20/B18*100</f>
        <v>3.8552978217567304</v>
      </c>
      <c r="D20" s="260">
        <v>694</v>
      </c>
      <c r="E20" s="261">
        <f>D20/D18*100</f>
        <v>4.4029945438396139</v>
      </c>
      <c r="F20" s="260">
        <v>536</v>
      </c>
      <c r="G20" s="261">
        <f>F20/F18*100</f>
        <v>3.370645201861401</v>
      </c>
      <c r="H20" s="260">
        <v>430</v>
      </c>
      <c r="I20" s="261">
        <f>H20/H18*100</f>
        <v>2.6572735137807437</v>
      </c>
      <c r="J20" s="260">
        <v>395</v>
      </c>
      <c r="K20" s="261">
        <f>J20/J18*100</f>
        <v>2.4166411746711534</v>
      </c>
      <c r="L20" s="157">
        <v>374</v>
      </c>
      <c r="M20" s="261">
        <f>L20/L18*100</f>
        <v>2.2730035249787286</v>
      </c>
      <c r="N20" s="157">
        <v>397</v>
      </c>
      <c r="O20" s="261">
        <f>N20/N18*100</f>
        <v>2.4088344153874157</v>
      </c>
      <c r="P20" s="157">
        <v>840</v>
      </c>
      <c r="Q20" s="261">
        <f>P20/P18*100</f>
        <v>4.9353701527614566</v>
      </c>
      <c r="R20" s="157">
        <v>932</v>
      </c>
      <c r="S20" s="261">
        <f>R20/R18*100</f>
        <v>5.4483806851397167</v>
      </c>
    </row>
    <row r="21" spans="1:19">
      <c r="C21" s="11"/>
    </row>
    <row r="22" spans="1:19">
      <c r="A22" s="504" t="s">
        <v>4</v>
      </c>
      <c r="B22" s="504"/>
      <c r="C22" s="504"/>
      <c r="D22" s="504"/>
      <c r="E22" s="504"/>
      <c r="F22" s="504"/>
      <c r="G22" s="504"/>
      <c r="H22" s="504"/>
      <c r="I22" s="504"/>
      <c r="J22" s="504"/>
      <c r="K22" s="504"/>
      <c r="L22" s="504"/>
      <c r="M22" s="504"/>
      <c r="N22" s="504"/>
      <c r="O22" s="504"/>
      <c r="P22" s="504"/>
      <c r="Q22" s="504"/>
      <c r="R22" s="504"/>
      <c r="S22" s="504"/>
    </row>
    <row r="23" spans="1:19">
      <c r="A23" s="499" t="s">
        <v>32</v>
      </c>
      <c r="B23" s="499"/>
      <c r="C23" s="499"/>
      <c r="D23" s="499"/>
      <c r="E23" s="499"/>
      <c r="F23" s="499"/>
      <c r="G23" s="499"/>
      <c r="H23" s="499"/>
      <c r="I23" s="499"/>
      <c r="J23" s="499"/>
      <c r="K23" s="499"/>
      <c r="L23" s="499"/>
      <c r="M23" s="499"/>
      <c r="N23" s="499"/>
      <c r="O23" s="499"/>
      <c r="P23" s="499"/>
      <c r="Q23" s="499"/>
      <c r="R23" s="499"/>
      <c r="S23" s="499"/>
    </row>
    <row r="24" spans="1:19">
      <c r="A24" s="499"/>
      <c r="B24" s="499"/>
      <c r="C24" s="499"/>
      <c r="D24" s="499"/>
      <c r="E24" s="499"/>
      <c r="F24" s="499"/>
      <c r="G24" s="499"/>
      <c r="H24" s="499"/>
      <c r="I24" s="499"/>
      <c r="J24" s="499"/>
      <c r="K24" s="499"/>
      <c r="L24" s="499"/>
      <c r="M24" s="499"/>
      <c r="N24" s="499"/>
      <c r="O24" s="499"/>
      <c r="P24" s="499"/>
      <c r="Q24" s="499"/>
      <c r="R24" s="499"/>
      <c r="S24" s="499"/>
    </row>
    <row r="25" spans="1:19">
      <c r="A25" s="499"/>
      <c r="B25" s="499"/>
      <c r="C25" s="499"/>
      <c r="D25" s="499"/>
      <c r="E25" s="499"/>
      <c r="F25" s="499"/>
      <c r="G25" s="499"/>
      <c r="H25" s="499"/>
      <c r="I25" s="499"/>
      <c r="J25" s="499"/>
      <c r="K25" s="499"/>
      <c r="L25" s="499"/>
      <c r="M25" s="499"/>
      <c r="N25" s="499"/>
      <c r="O25" s="499"/>
      <c r="P25" s="499"/>
      <c r="Q25" s="499"/>
      <c r="R25" s="499"/>
      <c r="S25" s="499"/>
    </row>
    <row r="26" spans="1:19">
      <c r="A26" s="499"/>
      <c r="B26" s="499"/>
      <c r="C26" s="499"/>
      <c r="D26" s="499"/>
      <c r="E26" s="499"/>
      <c r="F26" s="499"/>
      <c r="G26" s="499"/>
      <c r="H26" s="499"/>
      <c r="I26" s="499"/>
      <c r="J26" s="499"/>
      <c r="K26" s="499"/>
      <c r="L26" s="499"/>
      <c r="M26" s="499"/>
      <c r="N26" s="499"/>
      <c r="O26" s="499"/>
      <c r="P26" s="499"/>
      <c r="Q26" s="499"/>
      <c r="R26" s="499"/>
      <c r="S26" s="499"/>
    </row>
    <row r="27" spans="1:19">
      <c r="A27" s="499"/>
      <c r="B27" s="499"/>
      <c r="C27" s="499"/>
      <c r="D27" s="499"/>
      <c r="E27" s="499"/>
      <c r="F27" s="499"/>
      <c r="G27" s="499"/>
      <c r="H27" s="499"/>
      <c r="I27" s="499"/>
      <c r="J27" s="499"/>
      <c r="K27" s="499"/>
      <c r="L27" s="499"/>
      <c r="M27" s="499"/>
      <c r="N27" s="499"/>
      <c r="O27" s="499"/>
      <c r="P27" s="499"/>
      <c r="Q27" s="499"/>
      <c r="R27" s="499"/>
      <c r="S27" s="499"/>
    </row>
    <row r="28" spans="1:19">
      <c r="A28" s="499"/>
      <c r="B28" s="499"/>
      <c r="C28" s="499"/>
      <c r="D28" s="499"/>
      <c r="E28" s="499"/>
      <c r="F28" s="499"/>
      <c r="G28" s="499"/>
      <c r="H28" s="499"/>
      <c r="I28" s="499"/>
      <c r="J28" s="499"/>
      <c r="K28" s="499"/>
      <c r="L28" s="499"/>
      <c r="M28" s="499"/>
      <c r="N28" s="499"/>
      <c r="O28" s="499"/>
      <c r="P28" s="499"/>
      <c r="Q28" s="499"/>
      <c r="R28" s="499"/>
      <c r="S28" s="499"/>
    </row>
    <row r="29" spans="1:19">
      <c r="A29" s="499"/>
      <c r="B29" s="499"/>
      <c r="C29" s="499"/>
      <c r="D29" s="499"/>
      <c r="E29" s="499"/>
      <c r="F29" s="499"/>
      <c r="G29" s="499"/>
      <c r="H29" s="499"/>
      <c r="I29" s="499"/>
      <c r="J29" s="499"/>
      <c r="K29" s="499"/>
      <c r="L29" s="499"/>
      <c r="M29" s="499"/>
      <c r="N29" s="499"/>
      <c r="O29" s="499"/>
      <c r="P29" s="499"/>
      <c r="Q29" s="499"/>
      <c r="R29" s="499"/>
      <c r="S29" s="499"/>
    </row>
    <row r="30" spans="1:19">
      <c r="A30" s="499"/>
      <c r="B30" s="499"/>
      <c r="C30" s="499"/>
      <c r="D30" s="499"/>
      <c r="E30" s="499"/>
      <c r="F30" s="499"/>
      <c r="G30" s="499"/>
      <c r="H30" s="499"/>
      <c r="I30" s="499"/>
      <c r="J30" s="499"/>
      <c r="K30" s="499"/>
      <c r="L30" s="499"/>
      <c r="M30" s="499"/>
      <c r="N30" s="499"/>
      <c r="O30" s="499"/>
      <c r="P30" s="499"/>
      <c r="Q30" s="499"/>
      <c r="R30" s="499"/>
      <c r="S30" s="499"/>
    </row>
    <row r="32" spans="1:19">
      <c r="A32" s="3" t="s">
        <v>5</v>
      </c>
    </row>
  </sheetData>
  <mergeCells count="18">
    <mergeCell ref="R16:S16"/>
    <mergeCell ref="A23:S30"/>
    <mergeCell ref="A22:S22"/>
    <mergeCell ref="J15:S15"/>
    <mergeCell ref="A13:S13"/>
    <mergeCell ref="P16:Q16"/>
    <mergeCell ref="N16:O16"/>
    <mergeCell ref="L16:M16"/>
    <mergeCell ref="B16:C16"/>
    <mergeCell ref="D16:E16"/>
    <mergeCell ref="F16:G16"/>
    <mergeCell ref="H16:I16"/>
    <mergeCell ref="J16:K16"/>
    <mergeCell ref="A9:S12"/>
    <mergeCell ref="A8:S8"/>
    <mergeCell ref="A4:S7"/>
    <mergeCell ref="A3:S3"/>
    <mergeCell ref="A1:S1"/>
  </mergeCells>
  <hyperlinks>
    <hyperlink ref="A32" location="Titelseite!A1" display="zurück zum Inhaltsverzeichnis" xr:uid="{00000000-0004-0000-0A00-000000000000}"/>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33"/>
  <sheetViews>
    <sheetView workbookViewId="0">
      <selection sqref="A1:S1"/>
    </sheetView>
  </sheetViews>
  <sheetFormatPr baseColWidth="10" defaultRowHeight="15"/>
  <cols>
    <col min="1" max="1" width="45.5703125" customWidth="1"/>
    <col min="2" max="23" width="9.7109375" customWidth="1"/>
  </cols>
  <sheetData>
    <row r="1" spans="1:19" ht="18.75">
      <c r="A1" s="498" t="s">
        <v>39</v>
      </c>
      <c r="B1" s="498"/>
      <c r="C1" s="498"/>
      <c r="D1" s="498"/>
      <c r="E1" s="498"/>
      <c r="F1" s="498"/>
      <c r="G1" s="498"/>
      <c r="H1" s="498"/>
      <c r="I1" s="498"/>
      <c r="J1" s="498"/>
      <c r="K1" s="498"/>
      <c r="L1" s="498"/>
      <c r="M1" s="498"/>
      <c r="N1" s="498"/>
      <c r="O1" s="498"/>
      <c r="P1" s="498"/>
      <c r="Q1" s="498"/>
      <c r="R1" s="498"/>
      <c r="S1" s="498"/>
    </row>
    <row r="3" spans="1:19" ht="15.75">
      <c r="A3" s="497" t="s">
        <v>0</v>
      </c>
      <c r="B3" s="497"/>
      <c r="C3" s="497"/>
      <c r="D3" s="497"/>
      <c r="E3" s="497"/>
      <c r="F3" s="497"/>
      <c r="G3" s="497"/>
      <c r="H3" s="497"/>
      <c r="I3" s="497"/>
      <c r="J3" s="497"/>
      <c r="K3" s="497"/>
      <c r="L3" s="497"/>
      <c r="M3" s="497"/>
      <c r="N3" s="497"/>
      <c r="O3" s="497"/>
      <c r="P3" s="497"/>
      <c r="Q3" s="497"/>
      <c r="R3" s="497"/>
      <c r="S3" s="497"/>
    </row>
    <row r="4" spans="1:19">
      <c r="A4" s="499" t="s">
        <v>106</v>
      </c>
      <c r="B4" s="499"/>
      <c r="C4" s="499"/>
      <c r="D4" s="499"/>
      <c r="E4" s="499"/>
      <c r="F4" s="499"/>
      <c r="G4" s="499"/>
      <c r="H4" s="499"/>
      <c r="I4" s="499"/>
      <c r="J4" s="499"/>
      <c r="K4" s="499"/>
      <c r="L4" s="499"/>
      <c r="M4" s="499"/>
      <c r="N4" s="499"/>
      <c r="O4" s="499"/>
      <c r="P4" s="499"/>
      <c r="Q4" s="499"/>
      <c r="R4" s="499"/>
      <c r="S4" s="499"/>
    </row>
    <row r="5" spans="1:19">
      <c r="A5" s="499"/>
      <c r="B5" s="499"/>
      <c r="C5" s="499"/>
      <c r="D5" s="499"/>
      <c r="E5" s="499"/>
      <c r="F5" s="499"/>
      <c r="G5" s="499"/>
      <c r="H5" s="499"/>
      <c r="I5" s="499"/>
      <c r="J5" s="499"/>
      <c r="K5" s="499"/>
      <c r="L5" s="499"/>
      <c r="M5" s="499"/>
      <c r="N5" s="499"/>
      <c r="O5" s="499"/>
      <c r="P5" s="499"/>
      <c r="Q5" s="499"/>
      <c r="R5" s="499"/>
      <c r="S5" s="499"/>
    </row>
    <row r="6" spans="1:19">
      <c r="A6" s="499"/>
      <c r="B6" s="499"/>
      <c r="C6" s="499"/>
      <c r="D6" s="499"/>
      <c r="E6" s="499"/>
      <c r="F6" s="499"/>
      <c r="G6" s="499"/>
      <c r="H6" s="499"/>
      <c r="I6" s="499"/>
      <c r="J6" s="499"/>
      <c r="K6" s="499"/>
      <c r="L6" s="499"/>
      <c r="M6" s="499"/>
      <c r="N6" s="499"/>
      <c r="O6" s="499"/>
      <c r="P6" s="499"/>
      <c r="Q6" s="499"/>
      <c r="R6" s="499"/>
      <c r="S6" s="499"/>
    </row>
    <row r="7" spans="1:19">
      <c r="A7" s="499"/>
      <c r="B7" s="499"/>
      <c r="C7" s="499"/>
      <c r="D7" s="499"/>
      <c r="E7" s="499"/>
      <c r="F7" s="499"/>
      <c r="G7" s="499"/>
      <c r="H7" s="499"/>
      <c r="I7" s="499"/>
      <c r="J7" s="499"/>
      <c r="K7" s="499"/>
      <c r="L7" s="499"/>
      <c r="M7" s="499"/>
      <c r="N7" s="499"/>
      <c r="O7" s="499"/>
      <c r="P7" s="499"/>
      <c r="Q7" s="499"/>
      <c r="R7" s="499"/>
      <c r="S7" s="499"/>
    </row>
    <row r="8" spans="1:19" ht="15.75">
      <c r="A8" s="497" t="s">
        <v>1</v>
      </c>
      <c r="B8" s="497"/>
      <c r="C8" s="497"/>
      <c r="D8" s="497"/>
      <c r="E8" s="497"/>
      <c r="F8" s="497"/>
      <c r="G8" s="497"/>
      <c r="H8" s="497"/>
      <c r="I8" s="497"/>
      <c r="J8" s="497"/>
      <c r="K8" s="497"/>
      <c r="L8" s="497"/>
      <c r="M8" s="497"/>
      <c r="N8" s="497"/>
      <c r="O8" s="497"/>
      <c r="P8" s="497"/>
      <c r="Q8" s="497"/>
      <c r="R8" s="497"/>
      <c r="S8" s="497"/>
    </row>
    <row r="9" spans="1:19" ht="15" customHeight="1">
      <c r="A9" s="520" t="s">
        <v>107</v>
      </c>
      <c r="B9" s="520"/>
      <c r="C9" s="520"/>
      <c r="D9" s="520"/>
      <c r="E9" s="520"/>
      <c r="F9" s="520"/>
      <c r="G9" s="520"/>
      <c r="H9" s="520"/>
      <c r="I9" s="520"/>
      <c r="J9" s="520"/>
      <c r="K9" s="520"/>
      <c r="L9" s="520"/>
      <c r="M9" s="520"/>
      <c r="N9" s="520"/>
      <c r="O9" s="520"/>
      <c r="P9" s="520"/>
      <c r="Q9" s="520"/>
      <c r="R9" s="520"/>
      <c r="S9" s="520"/>
    </row>
    <row r="10" spans="1:19">
      <c r="A10" s="520"/>
      <c r="B10" s="520"/>
      <c r="C10" s="520"/>
      <c r="D10" s="520"/>
      <c r="E10" s="520"/>
      <c r="F10" s="520"/>
      <c r="G10" s="520"/>
      <c r="H10" s="520"/>
      <c r="I10" s="520"/>
      <c r="J10" s="520"/>
      <c r="K10" s="520"/>
      <c r="L10" s="520"/>
      <c r="M10" s="520"/>
      <c r="N10" s="520"/>
      <c r="O10" s="520"/>
      <c r="P10" s="520"/>
      <c r="Q10" s="520"/>
      <c r="R10" s="520"/>
      <c r="S10" s="520"/>
    </row>
    <row r="11" spans="1:19">
      <c r="A11" s="520"/>
      <c r="B11" s="520"/>
      <c r="C11" s="520"/>
      <c r="D11" s="520"/>
      <c r="E11" s="520"/>
      <c r="F11" s="520"/>
      <c r="G11" s="520"/>
      <c r="H11" s="520"/>
      <c r="I11" s="520"/>
      <c r="J11" s="520"/>
      <c r="K11" s="520"/>
      <c r="L11" s="520"/>
      <c r="M11" s="520"/>
      <c r="N11" s="520"/>
      <c r="O11" s="520"/>
      <c r="P11" s="520"/>
      <c r="Q11" s="520"/>
      <c r="R11" s="520"/>
      <c r="S11" s="520"/>
    </row>
    <row r="12" spans="1:19">
      <c r="A12" s="520"/>
      <c r="B12" s="520"/>
      <c r="C12" s="520"/>
      <c r="D12" s="520"/>
      <c r="E12" s="520"/>
      <c r="F12" s="520"/>
      <c r="G12" s="520"/>
      <c r="H12" s="520"/>
      <c r="I12" s="520"/>
      <c r="J12" s="520"/>
      <c r="K12" s="520"/>
      <c r="L12" s="520"/>
      <c r="M12" s="520"/>
      <c r="N12" s="520"/>
      <c r="O12" s="520"/>
      <c r="P12" s="520"/>
      <c r="Q12" s="520"/>
      <c r="R12" s="520"/>
      <c r="S12" s="520"/>
    </row>
    <row r="13" spans="1:19" ht="15.75">
      <c r="A13" s="497" t="s">
        <v>2</v>
      </c>
      <c r="B13" s="497"/>
      <c r="C13" s="497"/>
      <c r="D13" s="497"/>
      <c r="E13" s="497"/>
      <c r="F13" s="497"/>
      <c r="G13" s="497"/>
      <c r="H13" s="497"/>
      <c r="I13" s="497"/>
      <c r="J13" s="497"/>
      <c r="K13" s="497"/>
      <c r="L13" s="497"/>
      <c r="M13" s="497"/>
      <c r="N13" s="497"/>
      <c r="O13" s="497"/>
      <c r="P13" s="497"/>
      <c r="Q13" s="497"/>
      <c r="R13" s="497"/>
      <c r="S13" s="497"/>
    </row>
    <row r="15" spans="1:19">
      <c r="A15" s="2" t="s">
        <v>127</v>
      </c>
      <c r="B15" s="2"/>
      <c r="C15" s="2"/>
      <c r="D15" s="2"/>
      <c r="E15" s="1"/>
      <c r="F15" s="1"/>
      <c r="G15" s="1"/>
      <c r="H15" s="1"/>
      <c r="I15" s="1"/>
      <c r="J15" s="522"/>
      <c r="K15" s="522"/>
      <c r="L15" s="522"/>
      <c r="M15" s="522"/>
      <c r="N15" s="522"/>
      <c r="O15" s="522"/>
      <c r="P15" s="522"/>
      <c r="Q15" s="522"/>
      <c r="R15" s="522"/>
      <c r="S15" s="522"/>
    </row>
    <row r="16" spans="1:19">
      <c r="A16" s="263"/>
      <c r="B16" s="502" t="s">
        <v>17</v>
      </c>
      <c r="C16" s="509"/>
      <c r="D16" s="502" t="s">
        <v>18</v>
      </c>
      <c r="E16" s="509"/>
      <c r="F16" s="502" t="s">
        <v>19</v>
      </c>
      <c r="G16" s="503"/>
      <c r="H16" s="509" t="s">
        <v>20</v>
      </c>
      <c r="I16" s="509"/>
      <c r="J16" s="502" t="s">
        <v>21</v>
      </c>
      <c r="K16" s="503"/>
      <c r="L16" s="502" t="s">
        <v>78</v>
      </c>
      <c r="M16" s="503"/>
      <c r="N16" s="502" t="s">
        <v>163</v>
      </c>
      <c r="O16" s="503"/>
      <c r="P16" s="502" t="s">
        <v>216</v>
      </c>
      <c r="Q16" s="503"/>
      <c r="R16" s="502" t="s">
        <v>242</v>
      </c>
      <c r="S16" s="503"/>
    </row>
    <row r="17" spans="1:19" ht="30">
      <c r="A17" s="264"/>
      <c r="B17" s="37" t="s">
        <v>8</v>
      </c>
      <c r="C17" s="38" t="s">
        <v>27</v>
      </c>
      <c r="D17" s="37" t="s">
        <v>8</v>
      </c>
      <c r="E17" s="38" t="s">
        <v>27</v>
      </c>
      <c r="F17" s="37" t="s">
        <v>8</v>
      </c>
      <c r="G17" s="39" t="s">
        <v>27</v>
      </c>
      <c r="H17" s="38" t="s">
        <v>8</v>
      </c>
      <c r="I17" s="38" t="s">
        <v>27</v>
      </c>
      <c r="J17" s="37" t="s">
        <v>8</v>
      </c>
      <c r="K17" s="39" t="s">
        <v>27</v>
      </c>
      <c r="L17" s="37" t="s">
        <v>8</v>
      </c>
      <c r="M17" s="39" t="s">
        <v>27</v>
      </c>
      <c r="N17" s="37" t="s">
        <v>8</v>
      </c>
      <c r="O17" s="39" t="s">
        <v>27</v>
      </c>
      <c r="P17" s="37" t="s">
        <v>8</v>
      </c>
      <c r="Q17" s="39" t="s">
        <v>27</v>
      </c>
      <c r="R17" s="37" t="s">
        <v>8</v>
      </c>
      <c r="S17" s="39" t="s">
        <v>27</v>
      </c>
    </row>
    <row r="18" spans="1:19" ht="30">
      <c r="A18" s="89" t="s">
        <v>126</v>
      </c>
      <c r="B18" s="132">
        <v>14444</v>
      </c>
      <c r="C18" s="198">
        <v>100</v>
      </c>
      <c r="D18" s="132">
        <v>14577</v>
      </c>
      <c r="E18" s="198">
        <v>100</v>
      </c>
      <c r="F18" s="132">
        <v>14802</v>
      </c>
      <c r="G18" s="198">
        <v>100</v>
      </c>
      <c r="H18" s="132">
        <v>14946</v>
      </c>
      <c r="I18" s="198">
        <v>100</v>
      </c>
      <c r="J18" s="132">
        <v>15709</v>
      </c>
      <c r="K18" s="198">
        <v>100</v>
      </c>
      <c r="L18" s="41">
        <v>15798</v>
      </c>
      <c r="M18" s="133">
        <v>100</v>
      </c>
      <c r="N18" s="41">
        <v>16209</v>
      </c>
      <c r="O18" s="133">
        <v>100</v>
      </c>
      <c r="P18" s="41">
        <f>'C2'!AA18</f>
        <v>16388</v>
      </c>
      <c r="Q18" s="133">
        <v>100</v>
      </c>
      <c r="R18" s="41">
        <f>'C2'!AC18</f>
        <v>16451</v>
      </c>
      <c r="S18" s="133">
        <v>100</v>
      </c>
    </row>
    <row r="19" spans="1:19">
      <c r="A19" s="266" t="s">
        <v>105</v>
      </c>
      <c r="B19" s="244">
        <v>203</v>
      </c>
      <c r="C19" s="243">
        <f>B19/B18*100</f>
        <v>1.4054278593187484</v>
      </c>
      <c r="D19" s="244">
        <v>443</v>
      </c>
      <c r="E19" s="243">
        <f>D19/D18*100</f>
        <v>3.0390340948068877</v>
      </c>
      <c r="F19" s="244">
        <v>329</v>
      </c>
      <c r="G19" s="243">
        <f>F19/F18*100</f>
        <v>2.222672611809215</v>
      </c>
      <c r="H19" s="267">
        <v>282</v>
      </c>
      <c r="I19" s="243">
        <f>H19/H18*100</f>
        <v>1.8867924528301887</v>
      </c>
      <c r="J19" s="267">
        <v>279</v>
      </c>
      <c r="K19" s="268">
        <f>J19/J18*100</f>
        <v>1.7760519447450507</v>
      </c>
      <c r="L19" s="267">
        <v>290</v>
      </c>
      <c r="M19" s="268">
        <f>L19/L18*100</f>
        <v>1.835675401949614</v>
      </c>
      <c r="N19" s="267">
        <v>267</v>
      </c>
      <c r="O19" s="268">
        <f>N19/N18*100</f>
        <v>1.6472330186933184</v>
      </c>
      <c r="P19" s="267">
        <v>694</v>
      </c>
      <c r="Q19" s="268">
        <f>P19/P18*100</f>
        <v>4.2348059555772517</v>
      </c>
      <c r="R19" s="267">
        <v>681</v>
      </c>
      <c r="S19" s="268">
        <f>R19/R18*100</f>
        <v>4.1395659838307699</v>
      </c>
    </row>
    <row r="20" spans="1:19">
      <c r="A20" s="269" t="s">
        <v>108</v>
      </c>
      <c r="B20" s="270">
        <v>600</v>
      </c>
      <c r="C20" s="198">
        <v>100</v>
      </c>
      <c r="D20" s="271">
        <v>694</v>
      </c>
      <c r="E20" s="198">
        <v>100</v>
      </c>
      <c r="F20" s="271">
        <v>536</v>
      </c>
      <c r="G20" s="198">
        <v>100</v>
      </c>
      <c r="H20" s="270">
        <v>430</v>
      </c>
      <c r="I20" s="198">
        <v>100</v>
      </c>
      <c r="J20" s="270">
        <v>395</v>
      </c>
      <c r="K20" s="198">
        <v>100</v>
      </c>
      <c r="L20" s="41">
        <v>374</v>
      </c>
      <c r="M20" s="133">
        <v>100</v>
      </c>
      <c r="N20" s="367">
        <v>397</v>
      </c>
      <c r="O20" s="133">
        <v>100</v>
      </c>
      <c r="P20" s="367">
        <f>'C7'!P20</f>
        <v>840</v>
      </c>
      <c r="Q20" s="133">
        <v>100</v>
      </c>
      <c r="R20" s="367">
        <f>'C7'!R20</f>
        <v>932</v>
      </c>
      <c r="S20" s="133">
        <v>100</v>
      </c>
    </row>
    <row r="21" spans="1:19">
      <c r="A21" s="272" t="s">
        <v>105</v>
      </c>
      <c r="B21" s="244">
        <v>203</v>
      </c>
      <c r="C21" s="243">
        <f>B21/B20*100</f>
        <v>33.833333333333329</v>
      </c>
      <c r="D21" s="244">
        <v>443</v>
      </c>
      <c r="E21" s="243">
        <f>D21/D20*100</f>
        <v>63.8328530259366</v>
      </c>
      <c r="F21" s="244">
        <v>329</v>
      </c>
      <c r="G21" s="243">
        <f>F21/F20*100</f>
        <v>61.380597014925378</v>
      </c>
      <c r="H21" s="267">
        <v>282</v>
      </c>
      <c r="I21" s="243">
        <f>H21/H20*100</f>
        <v>65.581395348837219</v>
      </c>
      <c r="J21" s="267">
        <v>279</v>
      </c>
      <c r="K21" s="268">
        <f>J21/J20*100</f>
        <v>70.632911392405063</v>
      </c>
      <c r="L21" s="267">
        <v>290</v>
      </c>
      <c r="M21" s="268">
        <f>L21/L20*100</f>
        <v>77.54010695187165</v>
      </c>
      <c r="N21" s="267">
        <v>267</v>
      </c>
      <c r="O21" s="268">
        <f>N21/N20*100</f>
        <v>67.2544080604534</v>
      </c>
      <c r="P21" s="267">
        <v>694</v>
      </c>
      <c r="Q21" s="268">
        <f>P21/P20*100</f>
        <v>82.61904761904762</v>
      </c>
      <c r="R21" s="267">
        <v>681</v>
      </c>
      <c r="S21" s="268">
        <f>R21/R20*100</f>
        <v>73.068669527897001</v>
      </c>
    </row>
    <row r="23" spans="1:19">
      <c r="A23" s="504" t="s">
        <v>4</v>
      </c>
      <c r="B23" s="504"/>
      <c r="C23" s="504"/>
      <c r="D23" s="504"/>
      <c r="E23" s="504"/>
      <c r="F23" s="504"/>
      <c r="G23" s="504"/>
      <c r="H23" s="504"/>
      <c r="I23" s="504"/>
      <c r="J23" s="504"/>
      <c r="K23" s="504"/>
      <c r="L23" s="504"/>
      <c r="M23" s="504"/>
      <c r="N23" s="504"/>
      <c r="O23" s="504"/>
      <c r="P23" s="504"/>
      <c r="Q23" s="504"/>
      <c r="R23" s="504"/>
      <c r="S23" s="504"/>
    </row>
    <row r="24" spans="1:19">
      <c r="A24" s="499" t="s">
        <v>32</v>
      </c>
      <c r="B24" s="499"/>
      <c r="C24" s="499"/>
      <c r="D24" s="499"/>
      <c r="E24" s="499"/>
      <c r="F24" s="499"/>
      <c r="G24" s="499"/>
      <c r="H24" s="499"/>
      <c r="I24" s="499"/>
      <c r="J24" s="499"/>
      <c r="K24" s="499"/>
      <c r="L24" s="499"/>
      <c r="M24" s="499"/>
      <c r="N24" s="499"/>
      <c r="O24" s="499"/>
      <c r="P24" s="499"/>
      <c r="Q24" s="499"/>
      <c r="R24" s="499"/>
      <c r="S24" s="499"/>
    </row>
    <row r="25" spans="1:19">
      <c r="A25" s="499"/>
      <c r="B25" s="499"/>
      <c r="C25" s="499"/>
      <c r="D25" s="499"/>
      <c r="E25" s="499"/>
      <c r="F25" s="499"/>
      <c r="G25" s="499"/>
      <c r="H25" s="499"/>
      <c r="I25" s="499"/>
      <c r="J25" s="499"/>
      <c r="K25" s="499"/>
      <c r="L25" s="499"/>
      <c r="M25" s="499"/>
      <c r="N25" s="499"/>
      <c r="O25" s="499"/>
      <c r="P25" s="499"/>
      <c r="Q25" s="499"/>
      <c r="R25" s="499"/>
      <c r="S25" s="499"/>
    </row>
    <row r="26" spans="1:19">
      <c r="A26" s="499"/>
      <c r="B26" s="499"/>
      <c r="C26" s="499"/>
      <c r="D26" s="499"/>
      <c r="E26" s="499"/>
      <c r="F26" s="499"/>
      <c r="G26" s="499"/>
      <c r="H26" s="499"/>
      <c r="I26" s="499"/>
      <c r="J26" s="499"/>
      <c r="K26" s="499"/>
      <c r="L26" s="499"/>
      <c r="M26" s="499"/>
      <c r="N26" s="499"/>
      <c r="O26" s="499"/>
      <c r="P26" s="499"/>
      <c r="Q26" s="499"/>
      <c r="R26" s="499"/>
      <c r="S26" s="499"/>
    </row>
    <row r="27" spans="1:19">
      <c r="A27" s="499"/>
      <c r="B27" s="499"/>
      <c r="C27" s="499"/>
      <c r="D27" s="499"/>
      <c r="E27" s="499"/>
      <c r="F27" s="499"/>
      <c r="G27" s="499"/>
      <c r="H27" s="499"/>
      <c r="I27" s="499"/>
      <c r="J27" s="499"/>
      <c r="K27" s="499"/>
      <c r="L27" s="499"/>
      <c r="M27" s="499"/>
      <c r="N27" s="499"/>
      <c r="O27" s="499"/>
      <c r="P27" s="499"/>
      <c r="Q27" s="499"/>
      <c r="R27" s="499"/>
      <c r="S27" s="499"/>
    </row>
    <row r="28" spans="1:19">
      <c r="A28" s="499"/>
      <c r="B28" s="499"/>
      <c r="C28" s="499"/>
      <c r="D28" s="499"/>
      <c r="E28" s="499"/>
      <c r="F28" s="499"/>
      <c r="G28" s="499"/>
      <c r="H28" s="499"/>
      <c r="I28" s="499"/>
      <c r="J28" s="499"/>
      <c r="K28" s="499"/>
      <c r="L28" s="499"/>
      <c r="M28" s="499"/>
      <c r="N28" s="499"/>
      <c r="O28" s="499"/>
      <c r="P28" s="499"/>
      <c r="Q28" s="499"/>
      <c r="R28" s="499"/>
      <c r="S28" s="499"/>
    </row>
    <row r="29" spans="1:19">
      <c r="A29" s="499"/>
      <c r="B29" s="499"/>
      <c r="C29" s="499"/>
      <c r="D29" s="499"/>
      <c r="E29" s="499"/>
      <c r="F29" s="499"/>
      <c r="G29" s="499"/>
      <c r="H29" s="499"/>
      <c r="I29" s="499"/>
      <c r="J29" s="499"/>
      <c r="K29" s="499"/>
      <c r="L29" s="499"/>
      <c r="M29" s="499"/>
      <c r="N29" s="499"/>
      <c r="O29" s="499"/>
      <c r="P29" s="499"/>
      <c r="Q29" s="499"/>
      <c r="R29" s="499"/>
      <c r="S29" s="499"/>
    </row>
    <row r="30" spans="1:19">
      <c r="A30" s="499"/>
      <c r="B30" s="499"/>
      <c r="C30" s="499"/>
      <c r="D30" s="499"/>
      <c r="E30" s="499"/>
      <c r="F30" s="499"/>
      <c r="G30" s="499"/>
      <c r="H30" s="499"/>
      <c r="I30" s="499"/>
      <c r="J30" s="499"/>
      <c r="K30" s="499"/>
      <c r="L30" s="499"/>
      <c r="M30" s="499"/>
      <c r="N30" s="499"/>
      <c r="O30" s="499"/>
      <c r="P30" s="499"/>
      <c r="Q30" s="499"/>
      <c r="R30" s="499"/>
      <c r="S30" s="499"/>
    </row>
    <row r="31" spans="1:19">
      <c r="A31" s="499"/>
      <c r="B31" s="499"/>
      <c r="C31" s="499"/>
      <c r="D31" s="499"/>
      <c r="E31" s="499"/>
      <c r="F31" s="499"/>
      <c r="G31" s="499"/>
      <c r="H31" s="499"/>
      <c r="I31" s="499"/>
      <c r="J31" s="499"/>
      <c r="K31" s="499"/>
      <c r="L31" s="499"/>
      <c r="M31" s="499"/>
      <c r="N31" s="499"/>
      <c r="O31" s="499"/>
      <c r="P31" s="499"/>
      <c r="Q31" s="499"/>
      <c r="R31" s="499"/>
      <c r="S31" s="499"/>
    </row>
    <row r="33" spans="1:1">
      <c r="A33" s="3" t="s">
        <v>5</v>
      </c>
    </row>
  </sheetData>
  <mergeCells count="18">
    <mergeCell ref="A9:S12"/>
    <mergeCell ref="A8:S8"/>
    <mergeCell ref="A4:S7"/>
    <mergeCell ref="A3:S3"/>
    <mergeCell ref="A1:S1"/>
    <mergeCell ref="A24:S31"/>
    <mergeCell ref="A23:S23"/>
    <mergeCell ref="J15:S15"/>
    <mergeCell ref="A13:S13"/>
    <mergeCell ref="R16:S16"/>
    <mergeCell ref="P16:Q16"/>
    <mergeCell ref="N16:O16"/>
    <mergeCell ref="B16:C16"/>
    <mergeCell ref="D16:E16"/>
    <mergeCell ref="F16:G16"/>
    <mergeCell ref="H16:I16"/>
    <mergeCell ref="J16:K16"/>
    <mergeCell ref="L16:M16"/>
  </mergeCells>
  <hyperlinks>
    <hyperlink ref="A33" location="Titelseite!A1" display="zurück zum Inhaltsverzeichnis" xr:uid="{00000000-0004-0000-0B00-000000000000}"/>
  </hyperlinks>
  <pageMargins left="0.7" right="0.7" top="0.78740157499999996" bottom="0.78740157499999996" header="0.3" footer="0.3"/>
  <pageSetup paperSize="9"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E739"/>
  <sheetViews>
    <sheetView workbookViewId="0">
      <selection sqref="A1:AC1"/>
    </sheetView>
  </sheetViews>
  <sheetFormatPr baseColWidth="10" defaultRowHeight="15"/>
  <cols>
    <col min="2" max="2" width="4.28515625" customWidth="1"/>
    <col min="3" max="3" width="30.28515625" customWidth="1"/>
    <col min="4" max="7" width="11.42578125" hidden="1" customWidth="1"/>
    <col min="8" max="11" width="10.140625" hidden="1" customWidth="1"/>
    <col min="12" max="27" width="10.140625" customWidth="1"/>
    <col min="28" max="29" width="9.7109375" style="4" customWidth="1"/>
    <col min="30" max="39" width="9.7109375" customWidth="1"/>
  </cols>
  <sheetData>
    <row r="1" spans="1:31" ht="18.75">
      <c r="A1" s="498" t="s">
        <v>187</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c r="AC1" s="498"/>
      <c r="AD1" s="370"/>
    </row>
    <row r="2" spans="1:31">
      <c r="AA2" s="370"/>
      <c r="AB2" s="370"/>
      <c r="AC2" s="370"/>
      <c r="AD2" s="370"/>
    </row>
    <row r="3" spans="1:31" ht="15.75">
      <c r="A3" s="497" t="s">
        <v>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370"/>
    </row>
    <row r="4" spans="1:31">
      <c r="A4" s="499" t="s">
        <v>130</v>
      </c>
      <c r="B4" s="499"/>
      <c r="C4" s="499"/>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370"/>
    </row>
    <row r="5" spans="1:31">
      <c r="A5" s="499"/>
      <c r="B5" s="499"/>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370"/>
    </row>
    <row r="6" spans="1:31">
      <c r="A6" s="499"/>
      <c r="B6" s="499"/>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370"/>
    </row>
    <row r="7" spans="1:31">
      <c r="A7" s="499"/>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370"/>
    </row>
    <row r="8" spans="1:31" ht="15.75">
      <c r="A8" s="497" t="s">
        <v>1</v>
      </c>
      <c r="B8" s="497"/>
      <c r="C8" s="497"/>
      <c r="D8" s="497"/>
      <c r="E8" s="497"/>
      <c r="F8" s="497"/>
      <c r="G8" s="497"/>
      <c r="H8" s="497"/>
      <c r="I8" s="497"/>
      <c r="J8" s="497"/>
      <c r="K8" s="497"/>
      <c r="L8" s="497"/>
      <c r="M8" s="497"/>
      <c r="N8" s="497"/>
      <c r="O8" s="497"/>
      <c r="P8" s="497"/>
      <c r="Q8" s="497"/>
      <c r="R8" s="497"/>
      <c r="S8" s="497"/>
      <c r="T8" s="497"/>
      <c r="U8" s="497"/>
      <c r="V8" s="497"/>
      <c r="W8" s="497"/>
      <c r="X8" s="497"/>
      <c r="Y8" s="497"/>
      <c r="Z8" s="497"/>
      <c r="AA8" s="497"/>
      <c r="AB8" s="497"/>
      <c r="AC8" s="497"/>
      <c r="AD8" s="370"/>
    </row>
    <row r="9" spans="1:31" ht="15" customHeight="1">
      <c r="A9" s="520" t="s">
        <v>131</v>
      </c>
      <c r="B9" s="520"/>
      <c r="C9" s="520"/>
      <c r="D9" s="520"/>
      <c r="E9" s="520"/>
      <c r="F9" s="520"/>
      <c r="G9" s="520"/>
      <c r="H9" s="520"/>
      <c r="I9" s="520"/>
      <c r="J9" s="520"/>
      <c r="K9" s="520"/>
      <c r="L9" s="520"/>
      <c r="M9" s="520"/>
      <c r="N9" s="520"/>
      <c r="O9" s="520"/>
      <c r="P9" s="520"/>
      <c r="Q9" s="520"/>
      <c r="R9" s="520"/>
      <c r="S9" s="520"/>
      <c r="T9" s="520"/>
      <c r="U9" s="520"/>
      <c r="V9" s="520"/>
      <c r="W9" s="520"/>
      <c r="X9" s="520"/>
      <c r="Y9" s="520"/>
      <c r="Z9" s="520"/>
      <c r="AA9" s="520"/>
      <c r="AB9" s="520"/>
      <c r="AC9" s="520"/>
      <c r="AD9" s="370"/>
    </row>
    <row r="10" spans="1:31">
      <c r="A10" s="520"/>
      <c r="B10" s="520"/>
      <c r="C10" s="520"/>
      <c r="D10" s="520"/>
      <c r="E10" s="520"/>
      <c r="F10" s="520"/>
      <c r="G10" s="520"/>
      <c r="H10" s="520"/>
      <c r="I10" s="520"/>
      <c r="J10" s="520"/>
      <c r="K10" s="520"/>
      <c r="L10" s="520"/>
      <c r="M10" s="520"/>
      <c r="N10" s="520"/>
      <c r="O10" s="520"/>
      <c r="P10" s="520"/>
      <c r="Q10" s="520"/>
      <c r="R10" s="520"/>
      <c r="S10" s="520"/>
      <c r="T10" s="520"/>
      <c r="U10" s="520"/>
      <c r="V10" s="520"/>
      <c r="W10" s="520"/>
      <c r="X10" s="520"/>
      <c r="Y10" s="520"/>
      <c r="Z10" s="520"/>
      <c r="AA10" s="520"/>
      <c r="AB10" s="520"/>
      <c r="AC10" s="520"/>
      <c r="AD10" s="370"/>
    </row>
    <row r="11" spans="1:31">
      <c r="A11" s="520"/>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20"/>
      <c r="Z11" s="520"/>
      <c r="AA11" s="520"/>
      <c r="AB11" s="520"/>
      <c r="AC11" s="520"/>
      <c r="AD11" s="370"/>
    </row>
    <row r="12" spans="1:31">
      <c r="A12" s="520"/>
      <c r="B12" s="520"/>
      <c r="C12" s="520"/>
      <c r="D12" s="520"/>
      <c r="E12" s="520"/>
      <c r="F12" s="520"/>
      <c r="G12" s="520"/>
      <c r="H12" s="520"/>
      <c r="I12" s="520"/>
      <c r="J12" s="520"/>
      <c r="K12" s="520"/>
      <c r="L12" s="520"/>
      <c r="M12" s="520"/>
      <c r="N12" s="520"/>
      <c r="O12" s="520"/>
      <c r="P12" s="520"/>
      <c r="Q12" s="520"/>
      <c r="R12" s="520"/>
      <c r="S12" s="520"/>
      <c r="T12" s="520"/>
      <c r="U12" s="520"/>
      <c r="V12" s="520"/>
      <c r="W12" s="520"/>
      <c r="X12" s="520"/>
      <c r="Y12" s="520"/>
      <c r="Z12" s="520"/>
      <c r="AA12" s="520"/>
      <c r="AB12" s="520"/>
      <c r="AC12" s="520"/>
      <c r="AD12" s="370"/>
    </row>
    <row r="13" spans="1:31" ht="15.75">
      <c r="A13" s="497" t="s">
        <v>2</v>
      </c>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370"/>
    </row>
    <row r="14" spans="1:31">
      <c r="AA14" s="370"/>
      <c r="AB14" s="370"/>
      <c r="AC14" s="370"/>
      <c r="AD14" s="370"/>
    </row>
    <row r="15" spans="1:31">
      <c r="A15" s="510" t="s">
        <v>128</v>
      </c>
      <c r="B15" s="510"/>
      <c r="C15" s="510"/>
      <c r="D15" s="510"/>
      <c r="E15" s="510"/>
      <c r="F15" s="510"/>
      <c r="G15" s="510"/>
      <c r="H15" s="510"/>
      <c r="I15" s="510"/>
      <c r="J15" s="510"/>
      <c r="K15" s="510"/>
      <c r="L15" s="510"/>
      <c r="M15" s="510"/>
      <c r="N15" s="510"/>
      <c r="O15" s="510"/>
      <c r="P15" s="510"/>
      <c r="Q15" s="510"/>
      <c r="R15" s="510"/>
      <c r="S15" s="510"/>
      <c r="T15" s="510"/>
      <c r="U15" s="510"/>
      <c r="V15" s="510"/>
      <c r="W15" s="510"/>
      <c r="X15" s="510"/>
      <c r="Y15" s="510"/>
      <c r="Z15" s="510"/>
      <c r="AA15" s="510"/>
      <c r="AB15" s="510"/>
      <c r="AC15" s="510"/>
      <c r="AD15" s="370"/>
    </row>
    <row r="16" spans="1:31">
      <c r="A16" s="505"/>
      <c r="B16" s="536"/>
      <c r="C16" s="506"/>
      <c r="D16" s="502" t="s">
        <v>12</v>
      </c>
      <c r="E16" s="509"/>
      <c r="F16" s="502" t="s">
        <v>13</v>
      </c>
      <c r="G16" s="509"/>
      <c r="H16" s="502" t="s">
        <v>14</v>
      </c>
      <c r="I16" s="503"/>
      <c r="J16" s="502" t="s">
        <v>15</v>
      </c>
      <c r="K16" s="503"/>
      <c r="L16" s="509" t="s">
        <v>16</v>
      </c>
      <c r="M16" s="509"/>
      <c r="N16" s="502" t="s">
        <v>17</v>
      </c>
      <c r="O16" s="503"/>
      <c r="P16" s="509" t="s">
        <v>18</v>
      </c>
      <c r="Q16" s="509"/>
      <c r="R16" s="502" t="s">
        <v>19</v>
      </c>
      <c r="S16" s="503"/>
      <c r="T16" s="509" t="s">
        <v>20</v>
      </c>
      <c r="U16" s="509"/>
      <c r="V16" s="502" t="s">
        <v>21</v>
      </c>
      <c r="W16" s="503"/>
      <c r="X16" s="502" t="s">
        <v>78</v>
      </c>
      <c r="Y16" s="503"/>
      <c r="Z16" s="502" t="s">
        <v>163</v>
      </c>
      <c r="AA16" s="503"/>
      <c r="AB16" s="502" t="s">
        <v>216</v>
      </c>
      <c r="AC16" s="503"/>
      <c r="AD16" s="502" t="s">
        <v>242</v>
      </c>
      <c r="AE16" s="503"/>
    </row>
    <row r="17" spans="1:31" ht="30">
      <c r="A17" s="507"/>
      <c r="B17" s="537"/>
      <c r="C17" s="508"/>
      <c r="D17" s="137" t="s">
        <v>8</v>
      </c>
      <c r="E17" s="106" t="s">
        <v>27</v>
      </c>
      <c r="F17" s="137" t="s">
        <v>8</v>
      </c>
      <c r="G17" s="106" t="s">
        <v>27</v>
      </c>
      <c r="H17" s="137" t="s">
        <v>8</v>
      </c>
      <c r="I17" s="107" t="s">
        <v>27</v>
      </c>
      <c r="J17" s="137" t="s">
        <v>8</v>
      </c>
      <c r="K17" s="107" t="s">
        <v>27</v>
      </c>
      <c r="L17" s="138" t="s">
        <v>8</v>
      </c>
      <c r="M17" s="106" t="s">
        <v>27</v>
      </c>
      <c r="N17" s="137" t="s">
        <v>8</v>
      </c>
      <c r="O17" s="107" t="s">
        <v>27</v>
      </c>
      <c r="P17" s="138" t="s">
        <v>8</v>
      </c>
      <c r="Q17" s="106" t="s">
        <v>27</v>
      </c>
      <c r="R17" s="137" t="s">
        <v>8</v>
      </c>
      <c r="S17" s="107" t="s">
        <v>27</v>
      </c>
      <c r="T17" s="138" t="s">
        <v>8</v>
      </c>
      <c r="U17" s="106" t="s">
        <v>27</v>
      </c>
      <c r="V17" s="137" t="s">
        <v>8</v>
      </c>
      <c r="W17" s="107" t="s">
        <v>27</v>
      </c>
      <c r="X17" s="137" t="s">
        <v>8</v>
      </c>
      <c r="Y17" s="107" t="s">
        <v>27</v>
      </c>
      <c r="Z17" s="137" t="s">
        <v>8</v>
      </c>
      <c r="AA17" s="107" t="s">
        <v>27</v>
      </c>
      <c r="AB17" s="137" t="s">
        <v>8</v>
      </c>
      <c r="AC17" s="107" t="s">
        <v>27</v>
      </c>
      <c r="AD17" s="137" t="s">
        <v>8</v>
      </c>
      <c r="AE17" s="107" t="s">
        <v>27</v>
      </c>
    </row>
    <row r="18" spans="1:31">
      <c r="A18" s="529" t="s">
        <v>22</v>
      </c>
      <c r="B18" s="523" t="s">
        <v>91</v>
      </c>
      <c r="C18" s="524"/>
      <c r="D18" s="132">
        <v>15059</v>
      </c>
      <c r="E18" s="133">
        <v>100</v>
      </c>
      <c r="F18" s="132">
        <v>14701</v>
      </c>
      <c r="G18" s="133">
        <v>100</v>
      </c>
      <c r="H18" s="132">
        <v>14590</v>
      </c>
      <c r="I18" s="133">
        <v>100</v>
      </c>
      <c r="J18" s="132">
        <v>14457</v>
      </c>
      <c r="K18" s="133">
        <v>100</v>
      </c>
      <c r="L18" s="132">
        <v>14480</v>
      </c>
      <c r="M18" s="133">
        <v>100</v>
      </c>
      <c r="N18" s="132">
        <v>14444</v>
      </c>
      <c r="O18" s="133">
        <v>100</v>
      </c>
      <c r="P18" s="132">
        <v>14577</v>
      </c>
      <c r="Q18" s="133">
        <v>100</v>
      </c>
      <c r="R18" s="132">
        <v>14802</v>
      </c>
      <c r="S18" s="133">
        <v>100</v>
      </c>
      <c r="T18" s="166">
        <v>14946</v>
      </c>
      <c r="U18" s="133">
        <v>100</v>
      </c>
      <c r="V18" s="132">
        <v>15709</v>
      </c>
      <c r="W18" s="133">
        <v>100</v>
      </c>
      <c r="X18" s="132">
        <v>15798</v>
      </c>
      <c r="Y18" s="133">
        <v>100</v>
      </c>
      <c r="Z18" s="41">
        <v>16209</v>
      </c>
      <c r="AA18" s="133">
        <v>100</v>
      </c>
      <c r="AB18" s="41">
        <f>'C2'!AA18</f>
        <v>16388</v>
      </c>
      <c r="AC18" s="133">
        <v>100</v>
      </c>
      <c r="AD18" s="41">
        <f>'C2'!AC18</f>
        <v>16451</v>
      </c>
      <c r="AE18" s="133">
        <v>100</v>
      </c>
    </row>
    <row r="19" spans="1:31">
      <c r="A19" s="530"/>
      <c r="B19" s="525" t="s">
        <v>92</v>
      </c>
      <c r="C19" s="526"/>
      <c r="D19" s="139">
        <f>SUM(D20:D22)</f>
        <v>877</v>
      </c>
      <c r="E19" s="165">
        <f>D19/D18*100</f>
        <v>5.8237598778139317</v>
      </c>
      <c r="F19" s="139">
        <f>SUM(F20:F22)</f>
        <v>842</v>
      </c>
      <c r="G19" s="165">
        <f>F19/F18*100</f>
        <v>5.7275015305081283</v>
      </c>
      <c r="H19" s="139">
        <f>SUM(H20:H22)</f>
        <v>865</v>
      </c>
      <c r="I19" s="165">
        <f>H19/H18*100</f>
        <v>5.9287183002056203</v>
      </c>
      <c r="J19" s="139">
        <f>SUM(J20:J22)</f>
        <v>789</v>
      </c>
      <c r="K19" s="140">
        <f>J19/J18*100</f>
        <v>5.45756380991907</v>
      </c>
      <c r="L19" s="118">
        <f>SUM(L20:L22)</f>
        <v>921</v>
      </c>
      <c r="M19" s="165">
        <f>L19/L18*100</f>
        <v>6.3604972375690609</v>
      </c>
      <c r="N19" s="139">
        <f>SUM(N20:N22)</f>
        <v>847</v>
      </c>
      <c r="O19" s="165">
        <f>N19/N18*100</f>
        <v>5.8640265854333986</v>
      </c>
      <c r="P19" s="139">
        <f>SUM(P20:P22)</f>
        <v>830</v>
      </c>
      <c r="Q19" s="165">
        <f>P19/P18*100</f>
        <v>5.6939013514440555</v>
      </c>
      <c r="R19" s="139">
        <f>SUM(R20:R22)</f>
        <v>902</v>
      </c>
      <c r="S19" s="140">
        <f>R19/R18*100</f>
        <v>6.0937711120118898</v>
      </c>
      <c r="T19" s="118">
        <f>SUM(T20:T22)</f>
        <v>1020</v>
      </c>
      <c r="U19" s="165">
        <f>T19/T18*100</f>
        <v>6.8245684464070662</v>
      </c>
      <c r="V19" s="139">
        <f>SUM(V20:V22)</f>
        <v>1083</v>
      </c>
      <c r="W19" s="165">
        <f>V19/V18*100</f>
        <v>6.8941371188490672</v>
      </c>
      <c r="X19" s="139">
        <f>SUM(X20:X22)</f>
        <v>1135</v>
      </c>
      <c r="Y19" s="140">
        <f>X19/X18*100</f>
        <v>7.1844537283200411</v>
      </c>
      <c r="Z19" s="139">
        <f>SUM(Z20:Z22)</f>
        <v>1131</v>
      </c>
      <c r="AA19" s="140">
        <f>Z19/Z18*100</f>
        <v>6.977605034240236</v>
      </c>
      <c r="AB19" s="139">
        <f>SUM(AB20:AB22)</f>
        <v>1211</v>
      </c>
      <c r="AC19" s="140">
        <f>AB19/AB18*100</f>
        <v>7.3895533317061268</v>
      </c>
      <c r="AD19" s="139">
        <f>SUM(AD20:AD22)</f>
        <v>1172</v>
      </c>
      <c r="AE19" s="140">
        <f>AD19/AD18*100</f>
        <v>7.1241869795149242</v>
      </c>
    </row>
    <row r="20" spans="1:31">
      <c r="A20" s="530"/>
      <c r="B20" s="481"/>
      <c r="C20" s="488" t="s">
        <v>177</v>
      </c>
      <c r="D20" s="142">
        <v>775</v>
      </c>
      <c r="E20" s="167">
        <f>D20/D19*100</f>
        <v>88.369441277080966</v>
      </c>
      <c r="F20" s="142">
        <v>778</v>
      </c>
      <c r="G20" s="167">
        <f>F20/F19*100</f>
        <v>92.399049881235157</v>
      </c>
      <c r="H20" s="142">
        <v>754</v>
      </c>
      <c r="I20" s="143">
        <f>H20/H19*100</f>
        <v>87.167630057803464</v>
      </c>
      <c r="J20" s="142">
        <v>704</v>
      </c>
      <c r="K20" s="143">
        <f>J20/J19*100</f>
        <v>89.226869455006337</v>
      </c>
      <c r="L20" s="168">
        <v>730</v>
      </c>
      <c r="M20" s="167">
        <f>L20/L19*100</f>
        <v>79.26167209554832</v>
      </c>
      <c r="N20" s="142">
        <v>667</v>
      </c>
      <c r="O20" s="143">
        <f>N20/N19*100</f>
        <v>78.748524203069664</v>
      </c>
      <c r="P20" s="168">
        <v>631</v>
      </c>
      <c r="Q20" s="167">
        <f>P20/P19*100</f>
        <v>76.02409638554218</v>
      </c>
      <c r="R20" s="142">
        <v>652</v>
      </c>
      <c r="S20" s="143">
        <f>R20/R19*100</f>
        <v>72.283813747228379</v>
      </c>
      <c r="T20" s="168">
        <v>680</v>
      </c>
      <c r="U20" s="167">
        <f>T20/T19*100</f>
        <v>66.666666666666657</v>
      </c>
      <c r="V20" s="142">
        <v>739</v>
      </c>
      <c r="W20" s="143">
        <f>V20/V19*100</f>
        <v>68.236380424746073</v>
      </c>
      <c r="X20" s="142">
        <v>752</v>
      </c>
      <c r="Y20" s="143">
        <f>X20/X19*100</f>
        <v>66.255506607929519</v>
      </c>
      <c r="Z20" s="142">
        <v>791</v>
      </c>
      <c r="AA20" s="143">
        <f>Z20/Z19*100</f>
        <v>69.938107869142357</v>
      </c>
      <c r="AB20" s="142">
        <f>'C2'!AA19</f>
        <v>820</v>
      </c>
      <c r="AC20" s="143">
        <f>AB20/AB19*100</f>
        <v>67.712634186622623</v>
      </c>
      <c r="AD20" s="142">
        <f>'C2'!AC19</f>
        <v>815</v>
      </c>
      <c r="AE20" s="143">
        <f>AD20/AD19*100</f>
        <v>69.539249146757669</v>
      </c>
    </row>
    <row r="21" spans="1:31">
      <c r="A21" s="530"/>
      <c r="B21" s="481"/>
      <c r="C21" s="488" t="s">
        <v>178</v>
      </c>
      <c r="D21" s="173">
        <v>0</v>
      </c>
      <c r="E21" s="169">
        <v>0</v>
      </c>
      <c r="F21" s="173">
        <v>0</v>
      </c>
      <c r="G21" s="169">
        <v>0</v>
      </c>
      <c r="H21" s="173">
        <v>0</v>
      </c>
      <c r="I21" s="145">
        <v>0</v>
      </c>
      <c r="J21" s="173">
        <v>0</v>
      </c>
      <c r="K21" s="145">
        <v>0</v>
      </c>
      <c r="L21" s="174">
        <v>0</v>
      </c>
      <c r="M21" s="169">
        <v>0</v>
      </c>
      <c r="N21" s="173">
        <v>0</v>
      </c>
      <c r="O21" s="145">
        <v>0</v>
      </c>
      <c r="P21" s="174">
        <v>0</v>
      </c>
      <c r="Q21" s="169">
        <v>0</v>
      </c>
      <c r="R21" s="173">
        <v>0</v>
      </c>
      <c r="S21" s="145">
        <v>0</v>
      </c>
      <c r="T21" s="174">
        <v>0</v>
      </c>
      <c r="U21" s="169">
        <v>0</v>
      </c>
      <c r="V21" s="173">
        <v>0</v>
      </c>
      <c r="W21" s="145">
        <v>0</v>
      </c>
      <c r="X21" s="173">
        <v>0</v>
      </c>
      <c r="Y21" s="145">
        <v>0</v>
      </c>
      <c r="Z21" s="173">
        <v>0</v>
      </c>
      <c r="AA21" s="145">
        <v>0</v>
      </c>
      <c r="AB21" s="173">
        <v>0</v>
      </c>
      <c r="AC21" s="145">
        <v>0</v>
      </c>
      <c r="AD21" s="173">
        <v>0</v>
      </c>
      <c r="AE21" s="145">
        <v>0</v>
      </c>
    </row>
    <row r="22" spans="1:31">
      <c r="A22" s="531"/>
      <c r="B22" s="482"/>
      <c r="C22" s="488" t="s">
        <v>179</v>
      </c>
      <c r="D22" s="146">
        <v>102</v>
      </c>
      <c r="E22" s="147">
        <f>D22/D19*100</f>
        <v>11.630558722919043</v>
      </c>
      <c r="F22" s="146">
        <v>64</v>
      </c>
      <c r="G22" s="147">
        <f>F22/F19*100</f>
        <v>7.6009501187648461</v>
      </c>
      <c r="H22" s="146">
        <v>111</v>
      </c>
      <c r="I22" s="148">
        <f>H22/H19*100</f>
        <v>12.83236994219653</v>
      </c>
      <c r="J22" s="146">
        <v>85</v>
      </c>
      <c r="K22" s="148">
        <f>J22/J19*100</f>
        <v>10.773130544993663</v>
      </c>
      <c r="L22" s="149">
        <v>191</v>
      </c>
      <c r="M22" s="147">
        <f>L22/L19*100</f>
        <v>20.738327904451683</v>
      </c>
      <c r="N22" s="146">
        <v>180</v>
      </c>
      <c r="O22" s="148">
        <f>N22/N19*100</f>
        <v>21.251475796930343</v>
      </c>
      <c r="P22" s="150">
        <v>199</v>
      </c>
      <c r="Q22" s="147">
        <f>P22/P19*100</f>
        <v>23.975903614457831</v>
      </c>
      <c r="R22" s="146">
        <v>250</v>
      </c>
      <c r="S22" s="148">
        <f>R22/R19*100</f>
        <v>27.716186252771617</v>
      </c>
      <c r="T22" s="151">
        <v>340</v>
      </c>
      <c r="U22" s="147">
        <f>T22/T19*100</f>
        <v>33.333333333333329</v>
      </c>
      <c r="V22" s="152">
        <v>344</v>
      </c>
      <c r="W22" s="148">
        <f>V22/V19*100</f>
        <v>31.763619575253927</v>
      </c>
      <c r="X22" s="152">
        <v>383</v>
      </c>
      <c r="Y22" s="148">
        <f>X22/X19*100</f>
        <v>33.744493392070481</v>
      </c>
      <c r="Z22" s="152">
        <v>340</v>
      </c>
      <c r="AA22" s="148">
        <f>Z22/Z19*100</f>
        <v>30.061892130857647</v>
      </c>
      <c r="AB22" s="152">
        <v>391</v>
      </c>
      <c r="AC22" s="148">
        <f>AB22/AB19*100</f>
        <v>32.28736581337737</v>
      </c>
      <c r="AD22" s="152">
        <v>357</v>
      </c>
      <c r="AE22" s="148">
        <f>AD22/AD19*100</f>
        <v>30.46075085324232</v>
      </c>
    </row>
    <row r="23" spans="1:31">
      <c r="A23" s="511" t="s">
        <v>89</v>
      </c>
      <c r="B23" s="523" t="s">
        <v>91</v>
      </c>
      <c r="C23" s="524"/>
      <c r="D23" s="132">
        <v>9171</v>
      </c>
      <c r="E23" s="133">
        <v>100</v>
      </c>
      <c r="F23" s="132">
        <v>8792</v>
      </c>
      <c r="G23" s="133">
        <v>100</v>
      </c>
      <c r="H23" s="132">
        <v>8769</v>
      </c>
      <c r="I23" s="133">
        <v>100</v>
      </c>
      <c r="J23" s="132">
        <v>8855</v>
      </c>
      <c r="K23" s="133">
        <v>100</v>
      </c>
      <c r="L23" s="166">
        <v>8783</v>
      </c>
      <c r="M23" s="133">
        <v>100</v>
      </c>
      <c r="N23" s="132">
        <v>8642</v>
      </c>
      <c r="O23" s="133">
        <v>100</v>
      </c>
      <c r="P23" s="132">
        <v>8783</v>
      </c>
      <c r="Q23" s="133">
        <v>100</v>
      </c>
      <c r="R23" s="132">
        <v>8794</v>
      </c>
      <c r="S23" s="133">
        <v>100</v>
      </c>
      <c r="T23" s="166">
        <v>8765</v>
      </c>
      <c r="U23" s="133">
        <v>100</v>
      </c>
      <c r="V23" s="132">
        <v>8873</v>
      </c>
      <c r="W23" s="133">
        <v>100</v>
      </c>
      <c r="X23" s="132">
        <v>9298</v>
      </c>
      <c r="Y23" s="133">
        <v>100</v>
      </c>
      <c r="Z23" s="132">
        <v>9374</v>
      </c>
      <c r="AA23" s="133">
        <v>100</v>
      </c>
      <c r="AB23" s="132">
        <f>'C2'!AA26</f>
        <v>9429</v>
      </c>
      <c r="AC23" s="133">
        <v>100</v>
      </c>
      <c r="AD23" s="132">
        <f>'C2'!AC26</f>
        <v>9575</v>
      </c>
      <c r="AE23" s="133">
        <v>100</v>
      </c>
    </row>
    <row r="24" spans="1:31">
      <c r="A24" s="512"/>
      <c r="B24" s="525" t="s">
        <v>92</v>
      </c>
      <c r="C24" s="526"/>
      <c r="D24" s="139">
        <f>SUM(D25:D27)</f>
        <v>525</v>
      </c>
      <c r="E24" s="165">
        <f>D24/D23*100</f>
        <v>5.7245665685312401</v>
      </c>
      <c r="F24" s="139">
        <f>SUM(F25:F27)</f>
        <v>591</v>
      </c>
      <c r="G24" s="165">
        <f>F24/F23*100</f>
        <v>6.7220200181983616</v>
      </c>
      <c r="H24" s="139">
        <f>SUM(H25:H27)</f>
        <v>595</v>
      </c>
      <c r="I24" s="165">
        <f>H24/H23*100</f>
        <v>6.7852662789371649</v>
      </c>
      <c r="J24" s="139">
        <f>SUM(J25:J27)</f>
        <v>604</v>
      </c>
      <c r="K24" s="140">
        <f>J24/J23*100</f>
        <v>6.821005081874647</v>
      </c>
      <c r="L24" s="118">
        <f>SUM(L25:L27)</f>
        <v>793</v>
      </c>
      <c r="M24" s="165">
        <f>L24/L23*100</f>
        <v>9.0288056472731419</v>
      </c>
      <c r="N24" s="139">
        <f>SUM(N25:N27)</f>
        <v>632</v>
      </c>
      <c r="O24" s="140">
        <f>N24/N23*100</f>
        <v>7.3131219625086787</v>
      </c>
      <c r="P24" s="118">
        <f>SUM(P25:P27)</f>
        <v>632</v>
      </c>
      <c r="Q24" s="165">
        <f>P24/P23*100</f>
        <v>7.195719002618695</v>
      </c>
      <c r="R24" s="139">
        <f>SUM(R25:R27)</f>
        <v>689</v>
      </c>
      <c r="S24" s="140">
        <f>R24/R23*100</f>
        <v>7.8348874232431198</v>
      </c>
      <c r="T24" s="118">
        <f>SUM(T25:T27)</f>
        <v>690</v>
      </c>
      <c r="U24" s="165">
        <f>T24/T23*100</f>
        <v>7.8722190530519116</v>
      </c>
      <c r="V24" s="139">
        <f>SUM(V25:V27)</f>
        <v>714</v>
      </c>
      <c r="W24" s="165">
        <f>V24/V23*100</f>
        <v>8.046883804801082</v>
      </c>
      <c r="X24" s="139">
        <f>SUM(X25:X27)</f>
        <v>736</v>
      </c>
      <c r="Y24" s="140">
        <f>X24/X23*100</f>
        <v>7.9156807915680787</v>
      </c>
      <c r="Z24" s="139">
        <f>SUM(Z25:Z27)</f>
        <v>743</v>
      </c>
      <c r="AA24" s="140">
        <f>Z24/Z23*100</f>
        <v>7.9261787924045226</v>
      </c>
      <c r="AB24" s="139">
        <f>SUM(AB25:AB27)</f>
        <v>806</v>
      </c>
      <c r="AC24" s="140">
        <f>AB24/AB23*100</f>
        <v>8.5480962986530926</v>
      </c>
      <c r="AD24" s="139">
        <f>SUM(AD25:AD27)</f>
        <v>752</v>
      </c>
      <c r="AE24" s="140">
        <f>AD24/AD23*100</f>
        <v>7.85378590078329</v>
      </c>
    </row>
    <row r="25" spans="1:31">
      <c r="A25" s="512"/>
      <c r="B25" s="481"/>
      <c r="C25" s="488" t="s">
        <v>177</v>
      </c>
      <c r="D25" s="142">
        <v>388</v>
      </c>
      <c r="E25" s="167">
        <f>D25/D24*100</f>
        <v>73.904761904761912</v>
      </c>
      <c r="F25" s="142">
        <v>418</v>
      </c>
      <c r="G25" s="167">
        <f>F25/F24*100</f>
        <v>70.727580372250415</v>
      </c>
      <c r="H25" s="142">
        <v>401</v>
      </c>
      <c r="I25" s="143">
        <f>H25/H24*100</f>
        <v>67.394957983193279</v>
      </c>
      <c r="J25" s="142">
        <v>422</v>
      </c>
      <c r="K25" s="143">
        <f>J25/J24*100</f>
        <v>69.867549668874176</v>
      </c>
      <c r="L25" s="168">
        <v>432</v>
      </c>
      <c r="M25" s="167">
        <f>L25/L24*100</f>
        <v>54.476670870113495</v>
      </c>
      <c r="N25" s="142">
        <v>388</v>
      </c>
      <c r="O25" s="143">
        <f>N25/N24*100</f>
        <v>61.392405063291143</v>
      </c>
      <c r="P25" s="168">
        <v>387</v>
      </c>
      <c r="Q25" s="167">
        <f>P25/P24*100</f>
        <v>61.234177215189881</v>
      </c>
      <c r="R25" s="142">
        <v>370</v>
      </c>
      <c r="S25" s="143">
        <f>R25/R24*100</f>
        <v>53.70101596516691</v>
      </c>
      <c r="T25" s="168">
        <v>349</v>
      </c>
      <c r="U25" s="167">
        <f>T25/T24*100</f>
        <v>50.579710144927539</v>
      </c>
      <c r="V25" s="142">
        <v>339</v>
      </c>
      <c r="W25" s="143">
        <f>V25/V24*100</f>
        <v>47.47899159663865</v>
      </c>
      <c r="X25" s="142">
        <v>335</v>
      </c>
      <c r="Y25" s="143">
        <f>X25/X24*100</f>
        <v>45.516304347826086</v>
      </c>
      <c r="Z25" s="142">
        <v>310</v>
      </c>
      <c r="AA25" s="143">
        <f>Z25/Z24*100</f>
        <v>41.722745625841185</v>
      </c>
      <c r="AB25" s="142">
        <f>'C2'!AA27</f>
        <v>324</v>
      </c>
      <c r="AC25" s="143">
        <f>AB25/AB24*100</f>
        <v>40.198511166253105</v>
      </c>
      <c r="AD25" s="142">
        <f>'C2'!AC27</f>
        <v>311</v>
      </c>
      <c r="AE25" s="143">
        <f>AD25/AD24*100</f>
        <v>41.356382978723403</v>
      </c>
    </row>
    <row r="26" spans="1:31">
      <c r="A26" s="512"/>
      <c r="B26" s="481"/>
      <c r="C26" s="488" t="s">
        <v>178</v>
      </c>
      <c r="D26" s="144">
        <v>104</v>
      </c>
      <c r="E26" s="167">
        <f>D26/D24*100</f>
        <v>19.80952380952381</v>
      </c>
      <c r="F26" s="144">
        <v>143</v>
      </c>
      <c r="G26" s="167">
        <f>F26/F24*100</f>
        <v>24.196277495769884</v>
      </c>
      <c r="H26" s="144">
        <v>155</v>
      </c>
      <c r="I26" s="143">
        <f>H26/H24*100</f>
        <v>26.05042016806723</v>
      </c>
      <c r="J26" s="144">
        <v>129</v>
      </c>
      <c r="K26" s="143">
        <f>J26/J24*100</f>
        <v>21.357615894039736</v>
      </c>
      <c r="L26" s="170">
        <v>143</v>
      </c>
      <c r="M26" s="167">
        <f>L26/L24*100</f>
        <v>18.032786885245901</v>
      </c>
      <c r="N26" s="144">
        <v>132</v>
      </c>
      <c r="O26" s="143">
        <f>N26/N24*100</f>
        <v>20.88607594936709</v>
      </c>
      <c r="P26" s="170">
        <v>119</v>
      </c>
      <c r="Q26" s="167">
        <f>P26/P24*100</f>
        <v>18.829113924050635</v>
      </c>
      <c r="R26" s="144">
        <v>151</v>
      </c>
      <c r="S26" s="143">
        <f>R26/R24*100</f>
        <v>21.915820029027579</v>
      </c>
      <c r="T26" s="170">
        <v>158</v>
      </c>
      <c r="U26" s="167">
        <f>T26/T24*100</f>
        <v>22.89855072463768</v>
      </c>
      <c r="V26" s="144">
        <v>143</v>
      </c>
      <c r="W26" s="143">
        <f>V26/V24*100</f>
        <v>20.028011204481793</v>
      </c>
      <c r="X26" s="144">
        <v>144</v>
      </c>
      <c r="Y26" s="143">
        <f>X26/X24*100</f>
        <v>19.565217391304348</v>
      </c>
      <c r="Z26" s="144">
        <v>148</v>
      </c>
      <c r="AA26" s="143">
        <f>Z26/Z24*100</f>
        <v>19.919246298788696</v>
      </c>
      <c r="AB26" s="144">
        <f>'C2'!AA28</f>
        <v>155</v>
      </c>
      <c r="AC26" s="143">
        <f>AB26/AB24*100</f>
        <v>19.230769230769234</v>
      </c>
      <c r="AD26" s="144">
        <f>'C2'!AC28</f>
        <v>154</v>
      </c>
      <c r="AE26" s="143">
        <f>AD26/AD24*100</f>
        <v>20.478723404255319</v>
      </c>
    </row>
    <row r="27" spans="1:31">
      <c r="A27" s="513"/>
      <c r="B27" s="482"/>
      <c r="C27" s="415" t="s">
        <v>179</v>
      </c>
      <c r="D27" s="154">
        <v>33</v>
      </c>
      <c r="E27" s="155">
        <f>D27/D24*100</f>
        <v>6.2857142857142865</v>
      </c>
      <c r="F27" s="154">
        <v>30</v>
      </c>
      <c r="G27" s="155">
        <f>F27/F24*100</f>
        <v>5.0761421319796955</v>
      </c>
      <c r="H27" s="154">
        <v>39</v>
      </c>
      <c r="I27" s="156">
        <f>H27/H24*100</f>
        <v>6.5546218487394965</v>
      </c>
      <c r="J27" s="154">
        <v>53</v>
      </c>
      <c r="K27" s="156">
        <f>J27/J24*100</f>
        <v>8.7748344370860938</v>
      </c>
      <c r="L27" s="157">
        <v>218</v>
      </c>
      <c r="M27" s="155">
        <f>L27/L24*100</f>
        <v>27.490542244640604</v>
      </c>
      <c r="N27" s="154">
        <v>112</v>
      </c>
      <c r="O27" s="156">
        <f>N27/N24*100</f>
        <v>17.721518987341771</v>
      </c>
      <c r="P27" s="158">
        <v>126</v>
      </c>
      <c r="Q27" s="155">
        <f>P27/P24*100</f>
        <v>19.936708860759495</v>
      </c>
      <c r="R27" s="154">
        <v>168</v>
      </c>
      <c r="S27" s="156">
        <f>R27/R24*100</f>
        <v>24.383164005805515</v>
      </c>
      <c r="T27" s="157">
        <v>183</v>
      </c>
      <c r="U27" s="155">
        <f>T27/T24*100</f>
        <v>26.521739130434785</v>
      </c>
      <c r="V27" s="154">
        <v>232</v>
      </c>
      <c r="W27" s="156">
        <f>V27/V24*100</f>
        <v>32.49299719887955</v>
      </c>
      <c r="X27" s="154">
        <v>257</v>
      </c>
      <c r="Y27" s="156">
        <f>X27/X24*100</f>
        <v>34.91847826086957</v>
      </c>
      <c r="Z27" s="154">
        <v>285</v>
      </c>
      <c r="AA27" s="156">
        <f>Z27/Z24*100</f>
        <v>38.358008075370122</v>
      </c>
      <c r="AB27" s="154">
        <v>327</v>
      </c>
      <c r="AC27" s="156">
        <f>AB27/AB24*100</f>
        <v>40.570719602977668</v>
      </c>
      <c r="AD27" s="154">
        <v>287</v>
      </c>
      <c r="AE27" s="156">
        <f>AD27/AD24*100</f>
        <v>38.164893617021278</v>
      </c>
    </row>
    <row r="28" spans="1:31">
      <c r="A28" s="511" t="s">
        <v>23</v>
      </c>
      <c r="B28" s="523" t="s">
        <v>91</v>
      </c>
      <c r="C28" s="524"/>
      <c r="D28" s="132">
        <v>30139</v>
      </c>
      <c r="E28" s="133">
        <v>100</v>
      </c>
      <c r="F28" s="132">
        <v>29789</v>
      </c>
      <c r="G28" s="133">
        <v>100</v>
      </c>
      <c r="H28" s="132">
        <v>30214</v>
      </c>
      <c r="I28" s="133">
        <v>100</v>
      </c>
      <c r="J28" s="132">
        <v>30657</v>
      </c>
      <c r="K28" s="133">
        <v>100</v>
      </c>
      <c r="L28" s="166">
        <v>30938</v>
      </c>
      <c r="M28" s="133">
        <v>100</v>
      </c>
      <c r="N28" s="132">
        <v>31077</v>
      </c>
      <c r="O28" s="133">
        <v>100</v>
      </c>
      <c r="P28" s="166">
        <v>31646</v>
      </c>
      <c r="Q28" s="133">
        <v>100</v>
      </c>
      <c r="R28" s="132">
        <v>32607</v>
      </c>
      <c r="S28" s="133">
        <v>100</v>
      </c>
      <c r="T28" s="166">
        <v>34273</v>
      </c>
      <c r="U28" s="133">
        <v>100</v>
      </c>
      <c r="V28" s="132">
        <v>36051</v>
      </c>
      <c r="W28" s="133">
        <v>100</v>
      </c>
      <c r="X28" s="132">
        <v>36871</v>
      </c>
      <c r="Y28" s="133">
        <v>100</v>
      </c>
      <c r="Z28" s="132">
        <v>37555</v>
      </c>
      <c r="AA28" s="133">
        <v>100</v>
      </c>
      <c r="AB28" s="132">
        <f>'C2'!AA34</f>
        <v>38045</v>
      </c>
      <c r="AC28" s="133">
        <v>100</v>
      </c>
      <c r="AD28" s="132">
        <f>'C2'!AC34</f>
        <v>38952</v>
      </c>
      <c r="AE28" s="133">
        <v>100</v>
      </c>
    </row>
    <row r="29" spans="1:31">
      <c r="A29" s="512"/>
      <c r="B29" s="525" t="s">
        <v>92</v>
      </c>
      <c r="C29" s="526"/>
      <c r="D29" s="139">
        <f>SUM(D30:D32)</f>
        <v>2307</v>
      </c>
      <c r="E29" s="165">
        <f>D29/D28*100</f>
        <v>7.6545339925014098</v>
      </c>
      <c r="F29" s="139">
        <f>SUM(F30:F32)</f>
        <v>2300</v>
      </c>
      <c r="G29" s="165">
        <f>F29/F28*100</f>
        <v>7.7209708281580456</v>
      </c>
      <c r="H29" s="139">
        <f>SUM(H30:H32)</f>
        <v>2188</v>
      </c>
      <c r="I29" s="165">
        <f>H29/H28*100</f>
        <v>7.241676044217912</v>
      </c>
      <c r="J29" s="139">
        <f>SUM(J30:J32)</f>
        <v>2281</v>
      </c>
      <c r="K29" s="140">
        <f>J29/J28*100</f>
        <v>7.4403888182144371</v>
      </c>
      <c r="L29" s="118">
        <f>SUM(L30:L32)</f>
        <v>2276</v>
      </c>
      <c r="M29" s="165">
        <f>L29/L28*100</f>
        <v>7.3566487814338357</v>
      </c>
      <c r="N29" s="139">
        <f>SUM(N30:N32)</f>
        <v>2379</v>
      </c>
      <c r="O29" s="140">
        <f>N29/N28*100</f>
        <v>7.6551790713389325</v>
      </c>
      <c r="P29" s="118">
        <f>SUM(P30:P32)</f>
        <v>2432</v>
      </c>
      <c r="Q29" s="165">
        <f>P29/P28*100</f>
        <v>7.68501548378942</v>
      </c>
      <c r="R29" s="139">
        <f>SUM(R30:R32)</f>
        <v>2497</v>
      </c>
      <c r="S29" s="140">
        <f>R29/R28*100</f>
        <v>7.6578648756401995</v>
      </c>
      <c r="T29" s="118">
        <f>SUM(T30:T32)</f>
        <v>2594</v>
      </c>
      <c r="U29" s="165">
        <f>T29/T28*100</f>
        <v>7.5686400373471825</v>
      </c>
      <c r="V29" s="139">
        <f>SUM(V30:V32)</f>
        <v>2672</v>
      </c>
      <c r="W29" s="165">
        <f>V29/V28*100</f>
        <v>7.4117222823222653</v>
      </c>
      <c r="X29" s="139">
        <f>SUM(X30:X32)</f>
        <v>2745</v>
      </c>
      <c r="Y29" s="140">
        <f>X29/X28*100</f>
        <v>7.444875376312007</v>
      </c>
      <c r="Z29" s="139">
        <f>SUM(Z30:Z32)</f>
        <v>2821</v>
      </c>
      <c r="AA29" s="140">
        <f>Z29/Z28*100</f>
        <v>7.5116495806150985</v>
      </c>
      <c r="AB29" s="139">
        <f>SUM(AB30:AB32)</f>
        <v>2810</v>
      </c>
      <c r="AC29" s="140">
        <f>AB29/AB28*100</f>
        <v>7.385990274674727</v>
      </c>
      <c r="AD29" s="139">
        <f>SUM(AD30:AD32)</f>
        <v>2735</v>
      </c>
      <c r="AE29" s="140">
        <f>AD29/AD28*100</f>
        <v>7.0214623125898541</v>
      </c>
    </row>
    <row r="30" spans="1:31">
      <c r="A30" s="512"/>
      <c r="B30" s="481"/>
      <c r="C30" s="488" t="s">
        <v>177</v>
      </c>
      <c r="D30" s="142">
        <v>1568</v>
      </c>
      <c r="E30" s="167">
        <f>D30/D29*100</f>
        <v>67.967056783701778</v>
      </c>
      <c r="F30" s="142">
        <v>1624</v>
      </c>
      <c r="G30" s="167">
        <f>F30/F29*100</f>
        <v>70.608695652173907</v>
      </c>
      <c r="H30" s="142">
        <v>1676</v>
      </c>
      <c r="I30" s="143">
        <f>H30/H29*100</f>
        <v>76.599634369287017</v>
      </c>
      <c r="J30" s="142">
        <v>1757</v>
      </c>
      <c r="K30" s="143">
        <f>J30/J29*100</f>
        <v>77.02761946514687</v>
      </c>
      <c r="L30" s="168">
        <v>1746</v>
      </c>
      <c r="M30" s="167">
        <f>L30/L29*100</f>
        <v>76.713532513181022</v>
      </c>
      <c r="N30" s="142">
        <v>1685</v>
      </c>
      <c r="O30" s="143">
        <f>N30/N29*100</f>
        <v>70.828079024800346</v>
      </c>
      <c r="P30" s="168">
        <v>1602</v>
      </c>
      <c r="Q30" s="167">
        <f>P30/P29*100</f>
        <v>65.87171052631578</v>
      </c>
      <c r="R30" s="142">
        <v>1475</v>
      </c>
      <c r="S30" s="143">
        <f>R30/R29*100</f>
        <v>59.070885062074488</v>
      </c>
      <c r="T30" s="168">
        <v>1406</v>
      </c>
      <c r="U30" s="167">
        <f>T30/T29*100</f>
        <v>54.202004626060138</v>
      </c>
      <c r="V30" s="142">
        <v>1363</v>
      </c>
      <c r="W30" s="143">
        <f>V30/V29*100</f>
        <v>51.01047904191617</v>
      </c>
      <c r="X30" s="142">
        <v>1300</v>
      </c>
      <c r="Y30" s="143">
        <f>X30/X29*100</f>
        <v>47.358834244080143</v>
      </c>
      <c r="Z30" s="142">
        <v>1275</v>
      </c>
      <c r="AA30" s="143">
        <f>Z30/Z29*100</f>
        <v>45.196738745125842</v>
      </c>
      <c r="AB30" s="142">
        <f>'C2'!AA35</f>
        <v>1263</v>
      </c>
      <c r="AC30" s="143">
        <f>AB30/AB29*100</f>
        <v>44.946619217081853</v>
      </c>
      <c r="AD30" s="142">
        <f>'C2'!AC35</f>
        <v>1273</v>
      </c>
      <c r="AE30" s="143">
        <f>AD30/AD29*100</f>
        <v>46.544789762340038</v>
      </c>
    </row>
    <row r="31" spans="1:31">
      <c r="A31" s="512"/>
      <c r="B31" s="481"/>
      <c r="C31" s="488" t="s">
        <v>178</v>
      </c>
      <c r="D31" s="144">
        <v>522</v>
      </c>
      <c r="E31" s="167">
        <f>D31/D29*100</f>
        <v>22.626788036410922</v>
      </c>
      <c r="F31" s="144">
        <v>457</v>
      </c>
      <c r="G31" s="167">
        <f>F31/F29*100</f>
        <v>19.869565217391305</v>
      </c>
      <c r="H31" s="144">
        <v>218</v>
      </c>
      <c r="I31" s="143">
        <f>H31/H29*100</f>
        <v>9.963436928702011</v>
      </c>
      <c r="J31" s="144">
        <v>216</v>
      </c>
      <c r="K31" s="143">
        <f>J31/J29*100</f>
        <v>9.4695309074967113</v>
      </c>
      <c r="L31" s="170">
        <v>213</v>
      </c>
      <c r="M31" s="167">
        <f>L31/L29*100</f>
        <v>9.3585237258347984</v>
      </c>
      <c r="N31" s="144">
        <v>226</v>
      </c>
      <c r="O31" s="143">
        <f>N31/N29*100</f>
        <v>9.499789827658681</v>
      </c>
      <c r="P31" s="170">
        <v>268</v>
      </c>
      <c r="Q31" s="167">
        <f>P31/P29*100</f>
        <v>11.019736842105262</v>
      </c>
      <c r="R31" s="144">
        <v>254</v>
      </c>
      <c r="S31" s="143">
        <f>R31/R29*100</f>
        <v>10.172206647977573</v>
      </c>
      <c r="T31" s="170">
        <v>267</v>
      </c>
      <c r="U31" s="167">
        <f>T31/T29*100</f>
        <v>10.292983808789515</v>
      </c>
      <c r="V31" s="144">
        <v>270</v>
      </c>
      <c r="W31" s="143">
        <f>V31/V29*100</f>
        <v>10.104790419161677</v>
      </c>
      <c r="X31" s="144">
        <v>262</v>
      </c>
      <c r="Y31" s="143">
        <f>X31/X29*100</f>
        <v>9.5446265938069228</v>
      </c>
      <c r="Z31" s="144">
        <v>283</v>
      </c>
      <c r="AA31" s="143">
        <f>Z31/Z29*100</f>
        <v>10.031903580290678</v>
      </c>
      <c r="AB31" s="144">
        <f>'C2'!AA36</f>
        <v>308</v>
      </c>
      <c r="AC31" s="143">
        <f>AB31/AB29*100</f>
        <v>10.960854092526692</v>
      </c>
      <c r="AD31" s="144">
        <f>'C2'!AC36</f>
        <v>302</v>
      </c>
      <c r="AE31" s="143">
        <f>AD31/AD29*100</f>
        <v>11.042047531992688</v>
      </c>
    </row>
    <row r="32" spans="1:31">
      <c r="A32" s="513"/>
      <c r="B32" s="482"/>
      <c r="C32" s="415" t="s">
        <v>179</v>
      </c>
      <c r="D32" s="154">
        <v>217</v>
      </c>
      <c r="E32" s="155">
        <f>D32/D29*100</f>
        <v>9.4061551798872998</v>
      </c>
      <c r="F32" s="154">
        <v>219</v>
      </c>
      <c r="G32" s="155">
        <f>F32/F29*100</f>
        <v>9.5217391304347831</v>
      </c>
      <c r="H32" s="154">
        <v>294</v>
      </c>
      <c r="I32" s="156">
        <f>H32/H29*100</f>
        <v>13.43692870201097</v>
      </c>
      <c r="J32" s="154">
        <v>308</v>
      </c>
      <c r="K32" s="156">
        <f>J32/J29*100</f>
        <v>13.502849627356422</v>
      </c>
      <c r="L32" s="157">
        <v>317</v>
      </c>
      <c r="M32" s="155">
        <f>L32/L29*100</f>
        <v>13.927943760984181</v>
      </c>
      <c r="N32" s="154">
        <v>468</v>
      </c>
      <c r="O32" s="156">
        <f>N32/N29*100</f>
        <v>19.672131147540984</v>
      </c>
      <c r="P32" s="158">
        <v>562</v>
      </c>
      <c r="Q32" s="155">
        <f>P32/P29*100</f>
        <v>23.108552631578945</v>
      </c>
      <c r="R32" s="154">
        <v>768</v>
      </c>
      <c r="S32" s="156">
        <f>R32/R29*100</f>
        <v>30.756908289947937</v>
      </c>
      <c r="T32" s="157">
        <v>921</v>
      </c>
      <c r="U32" s="155">
        <f>T32/T29*100</f>
        <v>35.505011565150348</v>
      </c>
      <c r="V32" s="154">
        <v>1039</v>
      </c>
      <c r="W32" s="156">
        <f>V32/V29*100</f>
        <v>38.884730538922156</v>
      </c>
      <c r="X32" s="154">
        <v>1183</v>
      </c>
      <c r="Y32" s="156">
        <f>X32/X29*100</f>
        <v>43.096539162112933</v>
      </c>
      <c r="Z32" s="154">
        <v>1263</v>
      </c>
      <c r="AA32" s="156">
        <f>Z32/Z29*100</f>
        <v>44.771357674583477</v>
      </c>
      <c r="AB32" s="154">
        <v>1239</v>
      </c>
      <c r="AC32" s="156">
        <f>AB32/AB29*100</f>
        <v>44.092526690391459</v>
      </c>
      <c r="AD32" s="154">
        <v>1160</v>
      </c>
      <c r="AE32" s="156">
        <f>AD32/AD29*100</f>
        <v>42.413162705667276</v>
      </c>
    </row>
    <row r="33" spans="1:31">
      <c r="A33" s="511" t="s">
        <v>24</v>
      </c>
      <c r="B33" s="523" t="s">
        <v>91</v>
      </c>
      <c r="C33" s="524"/>
      <c r="D33" s="132">
        <v>6758</v>
      </c>
      <c r="E33" s="133">
        <v>100</v>
      </c>
      <c r="F33" s="132">
        <v>6664</v>
      </c>
      <c r="G33" s="133">
        <v>100</v>
      </c>
      <c r="H33" s="132">
        <v>6702</v>
      </c>
      <c r="I33" s="133">
        <v>100</v>
      </c>
      <c r="J33" s="132">
        <v>6771</v>
      </c>
      <c r="K33" s="133">
        <v>100</v>
      </c>
      <c r="L33" s="166">
        <v>6764</v>
      </c>
      <c r="M33" s="133">
        <v>100</v>
      </c>
      <c r="N33" s="132">
        <v>6784</v>
      </c>
      <c r="O33" s="133">
        <v>100</v>
      </c>
      <c r="P33" s="166">
        <v>6864</v>
      </c>
      <c r="Q33" s="133">
        <v>100</v>
      </c>
      <c r="R33" s="132">
        <v>7084</v>
      </c>
      <c r="S33" s="133">
        <v>100</v>
      </c>
      <c r="T33" s="166">
        <v>7169</v>
      </c>
      <c r="U33" s="133">
        <v>100</v>
      </c>
      <c r="V33" s="132">
        <v>7548</v>
      </c>
      <c r="W33" s="133">
        <v>100</v>
      </c>
      <c r="X33" s="132">
        <v>7674</v>
      </c>
      <c r="Y33" s="133">
        <v>100</v>
      </c>
      <c r="Z33" s="132">
        <v>7577</v>
      </c>
      <c r="AA33" s="133">
        <v>100</v>
      </c>
      <c r="AB33" s="132">
        <f>'C2'!AA42</f>
        <v>7703</v>
      </c>
      <c r="AC33" s="133">
        <v>100</v>
      </c>
      <c r="AD33" s="132">
        <f>'C2'!AC42</f>
        <v>7806</v>
      </c>
      <c r="AE33" s="133">
        <v>100</v>
      </c>
    </row>
    <row r="34" spans="1:31">
      <c r="A34" s="512"/>
      <c r="B34" s="525" t="s">
        <v>92</v>
      </c>
      <c r="C34" s="526"/>
      <c r="D34" s="139">
        <f>SUM(D35:D37)</f>
        <v>1053</v>
      </c>
      <c r="E34" s="165">
        <f>D34/D33*100</f>
        <v>15.581532997928383</v>
      </c>
      <c r="F34" s="139">
        <f>SUM(F35:F37)</f>
        <v>983</v>
      </c>
      <c r="G34" s="165">
        <f>F34/F33*100</f>
        <v>14.750900360144056</v>
      </c>
      <c r="H34" s="139">
        <f>SUM(H35:H37)</f>
        <v>1084</v>
      </c>
      <c r="I34" s="165">
        <f>H34/H33*100</f>
        <v>16.17427633542226</v>
      </c>
      <c r="J34" s="139">
        <f>SUM(J35:J37)</f>
        <v>1092</v>
      </c>
      <c r="K34" s="140">
        <f>J34/J33*100</f>
        <v>16.127603012848915</v>
      </c>
      <c r="L34" s="118">
        <f>SUM(L35:L37)</f>
        <v>1237</v>
      </c>
      <c r="M34" s="165">
        <f>L34/L33*100</f>
        <v>18.287995269071555</v>
      </c>
      <c r="N34" s="139">
        <f>SUM(N35:N37)</f>
        <v>1034</v>
      </c>
      <c r="O34" s="140">
        <f>N34/N33*100</f>
        <v>15.241745283018867</v>
      </c>
      <c r="P34" s="118">
        <f>SUM(P35:P37)</f>
        <v>986</v>
      </c>
      <c r="Q34" s="165">
        <f>P34/P33*100</f>
        <v>14.364801864801866</v>
      </c>
      <c r="R34" s="139">
        <f>SUM(R35:R37)</f>
        <v>967</v>
      </c>
      <c r="S34" s="140">
        <f>R34/R33*100</f>
        <v>13.650479954827782</v>
      </c>
      <c r="T34" s="118">
        <f>SUM(T35:T37)</f>
        <v>1002</v>
      </c>
      <c r="U34" s="165">
        <f>T34/T33*100</f>
        <v>13.976844748221509</v>
      </c>
      <c r="V34" s="139">
        <f>SUM(V35:V37)</f>
        <v>950</v>
      </c>
      <c r="W34" s="165">
        <f>V34/V33*100</f>
        <v>12.586115527291996</v>
      </c>
      <c r="X34" s="139">
        <f>SUM(X35:X37)</f>
        <v>847</v>
      </c>
      <c r="Y34" s="140">
        <f>X34/X33*100</f>
        <v>11.037268699504821</v>
      </c>
      <c r="Z34" s="139">
        <f>SUM(Z35:Z37)</f>
        <v>669</v>
      </c>
      <c r="AA34" s="140">
        <f>Z34/Z33*100</f>
        <v>8.8293519862742507</v>
      </c>
      <c r="AB34" s="139">
        <f>SUM(AB35:AB37)</f>
        <v>644</v>
      </c>
      <c r="AC34" s="140">
        <f>AB34/AB33*100</f>
        <v>8.3603790730884064</v>
      </c>
      <c r="AD34" s="139">
        <f>SUM(AD35:AD37)</f>
        <v>633</v>
      </c>
      <c r="AE34" s="140">
        <f>AD34/AD33*100</f>
        <v>8.1091468101460418</v>
      </c>
    </row>
    <row r="35" spans="1:31">
      <c r="A35" s="512"/>
      <c r="B35" s="481"/>
      <c r="C35" s="488" t="s">
        <v>177</v>
      </c>
      <c r="D35" s="142">
        <v>407</v>
      </c>
      <c r="E35" s="167">
        <f>D35/D34*100</f>
        <v>38.651471984805319</v>
      </c>
      <c r="F35" s="142">
        <v>376</v>
      </c>
      <c r="G35" s="167">
        <f>F35/F34*100</f>
        <v>38.250254323499497</v>
      </c>
      <c r="H35" s="142">
        <v>392</v>
      </c>
      <c r="I35" s="143">
        <f>H35/H34*100</f>
        <v>36.162361623616235</v>
      </c>
      <c r="J35" s="142">
        <v>381</v>
      </c>
      <c r="K35" s="143">
        <f>J35/J34*100</f>
        <v>34.890109890109891</v>
      </c>
      <c r="L35" s="168">
        <v>383</v>
      </c>
      <c r="M35" s="167">
        <f>L35/L34*100</f>
        <v>30.962004850444625</v>
      </c>
      <c r="N35" s="142">
        <v>385</v>
      </c>
      <c r="O35" s="143">
        <f>N35/N34*100</f>
        <v>37.234042553191486</v>
      </c>
      <c r="P35" s="168">
        <v>372</v>
      </c>
      <c r="Q35" s="167">
        <f>P35/P34*100</f>
        <v>37.728194726166329</v>
      </c>
      <c r="R35" s="142">
        <v>405</v>
      </c>
      <c r="S35" s="143">
        <f>R35/R34*100</f>
        <v>41.882109617373317</v>
      </c>
      <c r="T35" s="168">
        <v>437</v>
      </c>
      <c r="U35" s="167">
        <f>T35/T34*100</f>
        <v>43.612774451097799</v>
      </c>
      <c r="V35" s="142">
        <v>411</v>
      </c>
      <c r="W35" s="143">
        <f>V35/V34*100</f>
        <v>43.263157894736842</v>
      </c>
      <c r="X35" s="142">
        <v>441</v>
      </c>
      <c r="Y35" s="143">
        <f>X35/X34*100</f>
        <v>52.066115702479344</v>
      </c>
      <c r="Z35" s="142">
        <v>409</v>
      </c>
      <c r="AA35" s="143">
        <f>Z35/Z34*100</f>
        <v>61.13602391629297</v>
      </c>
      <c r="AB35" s="142">
        <f>'C2'!AA43</f>
        <v>393</v>
      </c>
      <c r="AC35" s="143">
        <f>AB35/AB34*100</f>
        <v>61.024844720496894</v>
      </c>
      <c r="AD35" s="142">
        <f>'C2'!AC43</f>
        <v>382</v>
      </c>
      <c r="AE35" s="143">
        <f>AD35/AD34*100</f>
        <v>60.347551342812011</v>
      </c>
    </row>
    <row r="36" spans="1:31">
      <c r="A36" s="512"/>
      <c r="B36" s="481"/>
      <c r="C36" s="488" t="s">
        <v>178</v>
      </c>
      <c r="D36" s="144">
        <v>592</v>
      </c>
      <c r="E36" s="167">
        <f>D36/D34*100</f>
        <v>56.22032288698955</v>
      </c>
      <c r="F36" s="144">
        <v>554</v>
      </c>
      <c r="G36" s="167">
        <f>F36/F34*100</f>
        <v>56.358087487283825</v>
      </c>
      <c r="H36" s="144">
        <v>592</v>
      </c>
      <c r="I36" s="143">
        <f>H36/H34*100</f>
        <v>54.612546125461257</v>
      </c>
      <c r="J36" s="144">
        <v>612</v>
      </c>
      <c r="K36" s="143">
        <f>J36/J34*100</f>
        <v>56.043956043956044</v>
      </c>
      <c r="L36" s="170">
        <v>571</v>
      </c>
      <c r="M36" s="167">
        <f>L36/L34*100</f>
        <v>46.160064672594984</v>
      </c>
      <c r="N36" s="144">
        <v>557</v>
      </c>
      <c r="O36" s="143">
        <f>N36/N34*100</f>
        <v>53.868471953578336</v>
      </c>
      <c r="P36" s="170">
        <v>498</v>
      </c>
      <c r="Q36" s="167">
        <f>P36/P34*100</f>
        <v>50.507099391480722</v>
      </c>
      <c r="R36" s="144">
        <v>429</v>
      </c>
      <c r="S36" s="143">
        <f>R36/R34*100</f>
        <v>44.364012409513961</v>
      </c>
      <c r="T36" s="170">
        <v>420</v>
      </c>
      <c r="U36" s="167">
        <f>T36/T34*100</f>
        <v>41.916167664670652</v>
      </c>
      <c r="V36" s="144">
        <v>393</v>
      </c>
      <c r="W36" s="143">
        <f>V36/V34*100</f>
        <v>41.368421052631575</v>
      </c>
      <c r="X36" s="144">
        <v>244</v>
      </c>
      <c r="Y36" s="143">
        <f>X36/X34*100</f>
        <v>28.807556080283351</v>
      </c>
      <c r="Z36" s="144">
        <v>111</v>
      </c>
      <c r="AA36" s="143">
        <f>Z36/Z34*100</f>
        <v>16.591928251121075</v>
      </c>
      <c r="AB36" s="144">
        <f>'C2'!AA44</f>
        <v>118</v>
      </c>
      <c r="AC36" s="143">
        <f>AB36/AB34*100</f>
        <v>18.322981366459629</v>
      </c>
      <c r="AD36" s="144">
        <f>'C2'!AC44</f>
        <v>124</v>
      </c>
      <c r="AE36" s="143">
        <f>AD36/AD34*100</f>
        <v>19.589257503949447</v>
      </c>
    </row>
    <row r="37" spans="1:31" ht="15.75" thickBot="1">
      <c r="A37" s="516"/>
      <c r="B37" s="417"/>
      <c r="C37" s="416" t="s">
        <v>179</v>
      </c>
      <c r="D37" s="159">
        <v>54</v>
      </c>
      <c r="E37" s="160">
        <f>D37/D34*100</f>
        <v>5.1282051282051277</v>
      </c>
      <c r="F37" s="159">
        <v>53</v>
      </c>
      <c r="G37" s="160">
        <f>F37/F34*100</f>
        <v>5.3916581892166837</v>
      </c>
      <c r="H37" s="159">
        <v>100</v>
      </c>
      <c r="I37" s="161">
        <f>H37/H34*100</f>
        <v>9.2250922509225095</v>
      </c>
      <c r="J37" s="159">
        <v>99</v>
      </c>
      <c r="K37" s="161">
        <f>J37/J34*100</f>
        <v>9.0659340659340657</v>
      </c>
      <c r="L37" s="162">
        <v>283</v>
      </c>
      <c r="M37" s="160">
        <f>L37/L34*100</f>
        <v>22.877930476960387</v>
      </c>
      <c r="N37" s="159">
        <v>92</v>
      </c>
      <c r="O37" s="161">
        <f>N37/N34*100</f>
        <v>8.8974854932301746</v>
      </c>
      <c r="P37" s="163">
        <v>116</v>
      </c>
      <c r="Q37" s="160">
        <f>P37/P34*100</f>
        <v>11.76470588235294</v>
      </c>
      <c r="R37" s="159">
        <v>133</v>
      </c>
      <c r="S37" s="161">
        <f>R37/R34*100</f>
        <v>13.753877973112719</v>
      </c>
      <c r="T37" s="162">
        <v>145</v>
      </c>
      <c r="U37" s="160">
        <f>T37/T34*100</f>
        <v>14.471057884231536</v>
      </c>
      <c r="V37" s="159">
        <v>146</v>
      </c>
      <c r="W37" s="161">
        <f>V37/V34*100</f>
        <v>15.368421052631579</v>
      </c>
      <c r="X37" s="159">
        <v>162</v>
      </c>
      <c r="Y37" s="161">
        <f>X37/X34*100</f>
        <v>19.126328217237308</v>
      </c>
      <c r="Z37" s="159">
        <v>149</v>
      </c>
      <c r="AA37" s="161">
        <f>Z37/Z34*100</f>
        <v>22.272047832585951</v>
      </c>
      <c r="AB37" s="159">
        <v>133</v>
      </c>
      <c r="AC37" s="161">
        <f>AB37/AB34*100</f>
        <v>20.652173913043477</v>
      </c>
      <c r="AD37" s="159">
        <v>127</v>
      </c>
      <c r="AE37" s="161">
        <f>AD37/AD34*100</f>
        <v>20.063191153238545</v>
      </c>
    </row>
    <row r="38" spans="1:31" ht="15.75" thickTop="1">
      <c r="A38" s="517" t="s">
        <v>3</v>
      </c>
      <c r="B38" s="527" t="s">
        <v>91</v>
      </c>
      <c r="C38" s="528"/>
      <c r="D38" s="134">
        <v>348162</v>
      </c>
      <c r="E38" s="135">
        <v>100</v>
      </c>
      <c r="F38" s="134">
        <v>338459</v>
      </c>
      <c r="G38" s="135">
        <v>100</v>
      </c>
      <c r="H38" s="134">
        <v>332471</v>
      </c>
      <c r="I38" s="135">
        <v>100</v>
      </c>
      <c r="J38" s="134">
        <v>327433</v>
      </c>
      <c r="K38" s="135">
        <v>100</v>
      </c>
      <c r="L38" s="171">
        <v>322683</v>
      </c>
      <c r="M38" s="135">
        <v>100</v>
      </c>
      <c r="N38" s="134">
        <v>317757</v>
      </c>
      <c r="O38" s="135">
        <v>100</v>
      </c>
      <c r="P38" s="152">
        <v>316098</v>
      </c>
      <c r="Q38" s="148">
        <v>100</v>
      </c>
      <c r="R38" s="134">
        <v>317235</v>
      </c>
      <c r="S38" s="135">
        <v>100</v>
      </c>
      <c r="T38" s="171">
        <v>324835</v>
      </c>
      <c r="U38" s="135">
        <v>100</v>
      </c>
      <c r="V38" s="134">
        <v>331123</v>
      </c>
      <c r="W38" s="135">
        <v>100</v>
      </c>
      <c r="X38" s="134">
        <v>333347</v>
      </c>
      <c r="Y38" s="135">
        <v>100</v>
      </c>
      <c r="Z38" s="134">
        <v>334620</v>
      </c>
      <c r="AA38" s="135">
        <v>100</v>
      </c>
      <c r="AB38" s="134">
        <f>'C2'!AA50</f>
        <v>336608</v>
      </c>
      <c r="AC38" s="135">
        <v>100</v>
      </c>
      <c r="AD38" s="134">
        <f>'C2'!AC50</f>
        <v>340164</v>
      </c>
      <c r="AE38" s="135">
        <v>100</v>
      </c>
    </row>
    <row r="39" spans="1:31">
      <c r="A39" s="514"/>
      <c r="B39" s="525" t="s">
        <v>92</v>
      </c>
      <c r="C39" s="526"/>
      <c r="D39" s="139">
        <f>SUM(D40:D42)</f>
        <v>36669</v>
      </c>
      <c r="E39" s="165">
        <f>D39/D38*100</f>
        <v>10.532166060626949</v>
      </c>
      <c r="F39" s="139">
        <f>SUM(F40:F42)</f>
        <v>35508</v>
      </c>
      <c r="G39" s="140">
        <f>F39/F38*100</f>
        <v>10.491078683090123</v>
      </c>
      <c r="H39" s="139">
        <f>SUM(H40:H42)</f>
        <v>34529</v>
      </c>
      <c r="I39" s="140">
        <f>H39/H38*100</f>
        <v>10.385567463026851</v>
      </c>
      <c r="J39" s="139">
        <f>SUM(J40:J42)</f>
        <v>33782</v>
      </c>
      <c r="K39" s="140">
        <f>J39/J38*100</f>
        <v>10.317225203324039</v>
      </c>
      <c r="L39" s="118">
        <f>SUM(L40:L42)</f>
        <v>33635</v>
      </c>
      <c r="M39" s="140">
        <f>L39/L38*100</f>
        <v>10.423542609929868</v>
      </c>
      <c r="N39" s="139">
        <f>SUM(N40:N42)</f>
        <v>33475</v>
      </c>
      <c r="O39" s="165">
        <f>N39/N38*100</f>
        <v>10.534779721611168</v>
      </c>
      <c r="P39" s="139">
        <f>SUM(P40:P42)</f>
        <v>33458</v>
      </c>
      <c r="Q39" s="140">
        <f>P39/P38*100</f>
        <v>10.584692089162221</v>
      </c>
      <c r="R39" s="139">
        <f>SUM(R40:R42)</f>
        <v>33991</v>
      </c>
      <c r="S39" s="140">
        <f>R39/R38*100</f>
        <v>10.714769807871138</v>
      </c>
      <c r="T39" s="118">
        <f>SUM(T40:T42)</f>
        <v>35548</v>
      </c>
      <c r="U39" s="140">
        <f>T39/T38*100</f>
        <v>10.943402034879245</v>
      </c>
      <c r="V39" s="139">
        <f>SUM(V40:V42)</f>
        <v>36144</v>
      </c>
      <c r="W39" s="140">
        <f>V39/V38*100</f>
        <v>10.915581219063611</v>
      </c>
      <c r="X39" s="139">
        <f>SUM(X40:X42)</f>
        <v>36338</v>
      </c>
      <c r="Y39" s="140">
        <f>X39/X38*100</f>
        <v>10.900953060924502</v>
      </c>
      <c r="Z39" s="139">
        <f>SUM(Z40:Z42)</f>
        <v>36636</v>
      </c>
      <c r="AA39" s="140">
        <f>Z39/Z38*100</f>
        <v>10.948538640846333</v>
      </c>
      <c r="AB39" s="139">
        <f>SUM(AB40:AB42)</f>
        <v>36417</v>
      </c>
      <c r="AC39" s="140">
        <f>AB39/AB38*100</f>
        <v>10.8188159520867</v>
      </c>
      <c r="AD39" s="139">
        <f>SUM(AD40:AD42)</f>
        <v>35771</v>
      </c>
      <c r="AE39" s="140">
        <f>AD39/AD38*100</f>
        <v>10.51581002104867</v>
      </c>
    </row>
    <row r="40" spans="1:31">
      <c r="A40" s="514"/>
      <c r="B40" s="414"/>
      <c r="C40" s="488" t="s">
        <v>177</v>
      </c>
      <c r="D40" s="142">
        <v>16016</v>
      </c>
      <c r="E40" s="167">
        <f>D40/D39*100</f>
        <v>43.677220540511058</v>
      </c>
      <c r="F40" s="142">
        <v>16058</v>
      </c>
      <c r="G40" s="167">
        <f>F40/F39*100</f>
        <v>45.223611580488907</v>
      </c>
      <c r="H40" s="142">
        <v>15743</v>
      </c>
      <c r="I40" s="143">
        <f>H40/H39*100</f>
        <v>45.593559037330941</v>
      </c>
      <c r="J40" s="142">
        <v>15647</v>
      </c>
      <c r="K40" s="143">
        <f>J40/J39*100</f>
        <v>46.317565567461962</v>
      </c>
      <c r="L40" s="168">
        <v>15283</v>
      </c>
      <c r="M40" s="167">
        <f>L40/L39*100</f>
        <v>45.437788018433181</v>
      </c>
      <c r="N40" s="142">
        <v>14556</v>
      </c>
      <c r="O40" s="143">
        <f>N40/N39*100</f>
        <v>43.483196415235248</v>
      </c>
      <c r="P40" s="168">
        <v>13906</v>
      </c>
      <c r="Q40" s="167">
        <f>P40/P39*100</f>
        <v>41.562556040408872</v>
      </c>
      <c r="R40" s="142">
        <v>13336</v>
      </c>
      <c r="S40" s="143">
        <f>R40/R39*100</f>
        <v>39.233914859815833</v>
      </c>
      <c r="T40" s="168">
        <v>13193</v>
      </c>
      <c r="U40" s="167">
        <f>T40/T39*100</f>
        <v>37.113199054799146</v>
      </c>
      <c r="V40" s="142">
        <v>13048</v>
      </c>
      <c r="W40" s="143">
        <f>V40/V39*100</f>
        <v>36.10004426737494</v>
      </c>
      <c r="X40" s="142">
        <v>13161</v>
      </c>
      <c r="Y40" s="143">
        <f>X40/X39*100</f>
        <v>36.218283890142551</v>
      </c>
      <c r="Z40" s="142">
        <v>13182</v>
      </c>
      <c r="AA40" s="143">
        <f>Z40/Z39*100</f>
        <v>35.98100229282673</v>
      </c>
      <c r="AB40" s="142">
        <f>'C2'!AA51</f>
        <v>13121</v>
      </c>
      <c r="AC40" s="143">
        <f>AB40/AB39*100</f>
        <v>36.029876156739981</v>
      </c>
      <c r="AD40" s="142">
        <f>'C2'!AC51</f>
        <v>13049</v>
      </c>
      <c r="AE40" s="143">
        <f>AD40/AD39*100</f>
        <v>36.479270917782564</v>
      </c>
    </row>
    <row r="41" spans="1:31">
      <c r="A41" s="514"/>
      <c r="B41" s="414"/>
      <c r="C41" s="488" t="s">
        <v>178</v>
      </c>
      <c r="D41" s="144">
        <v>18757</v>
      </c>
      <c r="E41" s="167">
        <f>D41/D39*100</f>
        <v>51.152199405492382</v>
      </c>
      <c r="F41" s="144">
        <v>17593</v>
      </c>
      <c r="G41" s="167">
        <f>F41/F39*100</f>
        <v>49.546581052157265</v>
      </c>
      <c r="H41" s="144">
        <v>16171</v>
      </c>
      <c r="I41" s="143">
        <f>H41/H39*100</f>
        <v>46.833096817168176</v>
      </c>
      <c r="J41" s="144">
        <v>15255</v>
      </c>
      <c r="K41" s="143">
        <f>J41/J39*100</f>
        <v>45.157184299331007</v>
      </c>
      <c r="L41" s="170">
        <v>14878</v>
      </c>
      <c r="M41" s="167">
        <f>L41/L39*100</f>
        <v>44.233685149397949</v>
      </c>
      <c r="N41" s="144">
        <v>14639</v>
      </c>
      <c r="O41" s="143">
        <f>N41/N39*100</f>
        <v>43.731142643764002</v>
      </c>
      <c r="P41" s="170">
        <v>14613</v>
      </c>
      <c r="Q41" s="167">
        <f>P41/P39*100</f>
        <v>43.675653057564709</v>
      </c>
      <c r="R41" s="144">
        <v>14994</v>
      </c>
      <c r="S41" s="143">
        <f>R41/R39*100</f>
        <v>44.111676620281834</v>
      </c>
      <c r="T41" s="170">
        <v>15499</v>
      </c>
      <c r="U41" s="167">
        <f>T41/T39*100</f>
        <v>43.600202543040396</v>
      </c>
      <c r="V41" s="144">
        <v>15494</v>
      </c>
      <c r="W41" s="143">
        <f>V41/V39*100</f>
        <v>42.867419212040723</v>
      </c>
      <c r="X41" s="144">
        <v>15040</v>
      </c>
      <c r="Y41" s="143">
        <f>X41/X39*100</f>
        <v>41.389179371456876</v>
      </c>
      <c r="Z41" s="144">
        <v>15077</v>
      </c>
      <c r="AA41" s="143">
        <f>Z41/Z39*100</f>
        <v>41.153510208538052</v>
      </c>
      <c r="AB41" s="144">
        <f>'C2'!AA52</f>
        <v>15112</v>
      </c>
      <c r="AC41" s="143">
        <f>AB41/AB39*100</f>
        <v>41.497103001345522</v>
      </c>
      <c r="AD41" s="144">
        <f>'C2'!AC52</f>
        <v>15186</v>
      </c>
      <c r="AE41" s="143">
        <f>AD41/AD39*100</f>
        <v>42.453384026166447</v>
      </c>
    </row>
    <row r="42" spans="1:31">
      <c r="A42" s="515"/>
      <c r="B42" s="418"/>
      <c r="C42" s="415" t="s">
        <v>179</v>
      </c>
      <c r="D42" s="154">
        <v>1896</v>
      </c>
      <c r="E42" s="155">
        <f>D42/D39*100</f>
        <v>5.1705800539965638</v>
      </c>
      <c r="F42" s="154">
        <v>1857</v>
      </c>
      <c r="G42" s="155">
        <f>F42/F39*100</f>
        <v>5.2298073673538354</v>
      </c>
      <c r="H42" s="154">
        <v>2615</v>
      </c>
      <c r="I42" s="156">
        <f>H42/H39*100</f>
        <v>7.5733441455008839</v>
      </c>
      <c r="J42" s="154">
        <v>2880</v>
      </c>
      <c r="K42" s="156">
        <f>J42/J39*100</f>
        <v>8.5252501332070345</v>
      </c>
      <c r="L42" s="157">
        <v>3474</v>
      </c>
      <c r="M42" s="155">
        <f>L42/L39*100</f>
        <v>10.328526832168873</v>
      </c>
      <c r="N42" s="164">
        <v>4280</v>
      </c>
      <c r="O42" s="156">
        <f>N42/N39*100</f>
        <v>12.785660941000746</v>
      </c>
      <c r="P42" s="158">
        <v>4939</v>
      </c>
      <c r="Q42" s="155">
        <f>P42/P39*100</f>
        <v>14.761790902026419</v>
      </c>
      <c r="R42" s="154">
        <v>5661</v>
      </c>
      <c r="S42" s="156">
        <f>R42/R39*100</f>
        <v>16.654408519902329</v>
      </c>
      <c r="T42" s="157">
        <v>6856</v>
      </c>
      <c r="U42" s="155">
        <f>T42/T39*100</f>
        <v>19.286598402160461</v>
      </c>
      <c r="V42" s="154">
        <v>7602</v>
      </c>
      <c r="W42" s="156">
        <f>V42/V39*100</f>
        <v>21.03253652058433</v>
      </c>
      <c r="X42" s="154">
        <v>8137</v>
      </c>
      <c r="Y42" s="156">
        <f>X42/X39*100</f>
        <v>22.392536738400572</v>
      </c>
      <c r="Z42" s="154">
        <v>8377</v>
      </c>
      <c r="AA42" s="156">
        <f>Z42/Z39*100</f>
        <v>22.865487498635222</v>
      </c>
      <c r="AB42" s="154">
        <v>8184</v>
      </c>
      <c r="AC42" s="156">
        <f>AB42/AB39*100</f>
        <v>22.47302084191449</v>
      </c>
      <c r="AD42" s="154">
        <v>7536</v>
      </c>
      <c r="AE42" s="156">
        <f>AD42/AD39*100</f>
        <v>21.067345056050989</v>
      </c>
    </row>
    <row r="43" spans="1:31">
      <c r="A43" s="8"/>
      <c r="B43" s="8"/>
      <c r="C43" s="136"/>
      <c r="D43" s="9"/>
      <c r="E43" s="9"/>
      <c r="F43" s="9"/>
      <c r="G43" s="9"/>
      <c r="H43" s="9"/>
      <c r="I43" s="9"/>
      <c r="J43" s="9"/>
      <c r="K43" s="9"/>
      <c r="L43" s="9"/>
      <c r="M43" s="9"/>
      <c r="N43" s="9"/>
      <c r="O43" s="9"/>
      <c r="P43" s="9"/>
      <c r="Q43" s="9"/>
      <c r="R43" s="9"/>
      <c r="S43" s="9"/>
      <c r="T43" s="9"/>
      <c r="U43" s="9"/>
      <c r="V43" s="10"/>
      <c r="W43" s="9"/>
      <c r="X43" s="9"/>
      <c r="Y43" s="172"/>
    </row>
    <row r="44" spans="1:31">
      <c r="A44" s="2" t="s">
        <v>173</v>
      </c>
      <c r="B44" s="2"/>
      <c r="C44" s="2"/>
      <c r="D44" s="2"/>
      <c r="E44" s="2"/>
      <c r="F44" s="2"/>
      <c r="G44" s="2"/>
      <c r="H44" s="2"/>
      <c r="I44" s="2"/>
      <c r="J44" s="2"/>
      <c r="K44" s="2"/>
      <c r="L44" s="2"/>
      <c r="M44" s="2"/>
      <c r="N44" s="521"/>
      <c r="O44" s="521"/>
      <c r="P44" s="521"/>
      <c r="Q44" s="521"/>
      <c r="R44" s="521"/>
      <c r="S44" s="521"/>
      <c r="T44" s="521"/>
      <c r="U44" s="521"/>
      <c r="V44" s="521"/>
      <c r="W44" s="521"/>
      <c r="X44" s="521"/>
      <c r="Y44" s="521"/>
      <c r="Z44" s="521"/>
      <c r="AA44" s="521"/>
      <c r="AB44" s="521"/>
      <c r="AC44" s="521"/>
    </row>
    <row r="45" spans="1:31">
      <c r="A45" s="532"/>
      <c r="B45" s="533"/>
      <c r="C45" s="500"/>
      <c r="D45" s="509" t="s">
        <v>12</v>
      </c>
      <c r="E45" s="509"/>
      <c r="F45" s="502" t="s">
        <v>13</v>
      </c>
      <c r="G45" s="503"/>
      <c r="H45" s="502" t="s">
        <v>14</v>
      </c>
      <c r="I45" s="509"/>
      <c r="J45" s="502" t="s">
        <v>15</v>
      </c>
      <c r="K45" s="503"/>
      <c r="L45" s="509" t="s">
        <v>16</v>
      </c>
      <c r="M45" s="509"/>
      <c r="N45" s="502" t="s">
        <v>17</v>
      </c>
      <c r="O45" s="503"/>
      <c r="P45" s="509" t="s">
        <v>18</v>
      </c>
      <c r="Q45" s="509"/>
      <c r="R45" s="502" t="s">
        <v>19</v>
      </c>
      <c r="S45" s="503"/>
      <c r="T45" s="509" t="s">
        <v>20</v>
      </c>
      <c r="U45" s="509"/>
      <c r="V45" s="502" t="s">
        <v>21</v>
      </c>
      <c r="W45" s="503"/>
      <c r="X45" s="509" t="s">
        <v>78</v>
      </c>
      <c r="Y45" s="503"/>
      <c r="Z45" s="509" t="s">
        <v>163</v>
      </c>
      <c r="AA45" s="503"/>
      <c r="AB45" s="509" t="s">
        <v>216</v>
      </c>
      <c r="AC45" s="503"/>
      <c r="AD45" s="509" t="s">
        <v>242</v>
      </c>
      <c r="AE45" s="503"/>
    </row>
    <row r="46" spans="1:31" ht="30">
      <c r="A46" s="534"/>
      <c r="B46" s="535"/>
      <c r="C46" s="501"/>
      <c r="D46" s="137" t="s">
        <v>8</v>
      </c>
      <c r="E46" s="106" t="s">
        <v>27</v>
      </c>
      <c r="F46" s="137" t="s">
        <v>8</v>
      </c>
      <c r="G46" s="106" t="s">
        <v>27</v>
      </c>
      <c r="H46" s="256" t="s">
        <v>8</v>
      </c>
      <c r="I46" s="273" t="s">
        <v>27</v>
      </c>
      <c r="J46" s="256" t="s">
        <v>8</v>
      </c>
      <c r="K46" s="273" t="s">
        <v>27</v>
      </c>
      <c r="L46" s="256" t="s">
        <v>8</v>
      </c>
      <c r="M46" s="273" t="s">
        <v>27</v>
      </c>
      <c r="N46" s="256" t="s">
        <v>8</v>
      </c>
      <c r="O46" s="273" t="s">
        <v>27</v>
      </c>
      <c r="P46" s="256" t="s">
        <v>8</v>
      </c>
      <c r="Q46" s="273" t="s">
        <v>27</v>
      </c>
      <c r="R46" s="256" t="s">
        <v>8</v>
      </c>
      <c r="S46" s="273" t="s">
        <v>27</v>
      </c>
      <c r="T46" s="256" t="s">
        <v>8</v>
      </c>
      <c r="U46" s="273" t="s">
        <v>27</v>
      </c>
      <c r="V46" s="256" t="s">
        <v>8</v>
      </c>
      <c r="W46" s="273" t="s">
        <v>27</v>
      </c>
      <c r="X46" s="256" t="s">
        <v>8</v>
      </c>
      <c r="Y46" s="197" t="s">
        <v>27</v>
      </c>
      <c r="Z46" s="256" t="s">
        <v>8</v>
      </c>
      <c r="AA46" s="197" t="s">
        <v>27</v>
      </c>
      <c r="AB46" s="256" t="s">
        <v>8</v>
      </c>
      <c r="AC46" s="197" t="s">
        <v>27</v>
      </c>
      <c r="AD46" s="256" t="s">
        <v>8</v>
      </c>
      <c r="AE46" s="197" t="s">
        <v>27</v>
      </c>
    </row>
    <row r="47" spans="1:31" ht="31.5" customHeight="1">
      <c r="A47" s="511" t="s">
        <v>22</v>
      </c>
      <c r="B47" s="523" t="s">
        <v>174</v>
      </c>
      <c r="C47" s="524"/>
      <c r="D47" s="237"/>
      <c r="E47" s="241"/>
      <c r="F47" s="237"/>
      <c r="G47" s="241"/>
      <c r="H47" s="237">
        <f>H18-H20</f>
        <v>13836</v>
      </c>
      <c r="I47" s="241">
        <v>100</v>
      </c>
      <c r="J47" s="237">
        <f>J18-J20</f>
        <v>13753</v>
      </c>
      <c r="K47" s="241">
        <v>100</v>
      </c>
      <c r="L47" s="237">
        <f>L18-L20</f>
        <v>13750</v>
      </c>
      <c r="M47" s="241">
        <v>100</v>
      </c>
      <c r="N47" s="237">
        <f>N18-N20</f>
        <v>13777</v>
      </c>
      <c r="O47" s="241">
        <v>100</v>
      </c>
      <c r="P47" s="237">
        <f>P18-P20</f>
        <v>13946</v>
      </c>
      <c r="Q47" s="241">
        <v>100</v>
      </c>
      <c r="R47" s="237">
        <f>R18-R20</f>
        <v>14150</v>
      </c>
      <c r="S47" s="241">
        <v>100</v>
      </c>
      <c r="T47" s="237">
        <f>T18-T20</f>
        <v>14266</v>
      </c>
      <c r="U47" s="241">
        <v>100</v>
      </c>
      <c r="V47" s="237">
        <f>V18-V20</f>
        <v>14970</v>
      </c>
      <c r="W47" s="241">
        <v>100</v>
      </c>
      <c r="X47" s="237">
        <f>X18-X20</f>
        <v>15046</v>
      </c>
      <c r="Y47" s="241">
        <v>100</v>
      </c>
      <c r="Z47" s="237">
        <f>Z18-Z20</f>
        <v>15418</v>
      </c>
      <c r="AA47" s="241">
        <v>100</v>
      </c>
      <c r="AB47" s="237">
        <f>AB18-AB20</f>
        <v>15568</v>
      </c>
      <c r="AC47" s="241">
        <v>100</v>
      </c>
      <c r="AD47" s="237">
        <f>AD18-AD20</f>
        <v>15636</v>
      </c>
      <c r="AE47" s="241">
        <v>100</v>
      </c>
    </row>
    <row r="48" spans="1:31" ht="31.5" customHeight="1">
      <c r="A48" s="512"/>
      <c r="B48" s="525" t="s">
        <v>175</v>
      </c>
      <c r="C48" s="526"/>
      <c r="D48" s="396"/>
      <c r="E48" s="397"/>
      <c r="F48" s="398"/>
      <c r="G48" s="397"/>
      <c r="H48" s="399">
        <f>H22</f>
        <v>111</v>
      </c>
      <c r="I48" s="397">
        <f>H48/H47*100</f>
        <v>0.80225498699045961</v>
      </c>
      <c r="J48" s="399">
        <f>J22</f>
        <v>85</v>
      </c>
      <c r="K48" s="397">
        <f>J48/J47*100</f>
        <v>0.61804697156983934</v>
      </c>
      <c r="L48" s="399">
        <f>L22</f>
        <v>191</v>
      </c>
      <c r="M48" s="397">
        <f>L48/L47*100</f>
        <v>1.3890909090909092</v>
      </c>
      <c r="N48" s="399">
        <f>N22</f>
        <v>180</v>
      </c>
      <c r="O48" s="397">
        <f>N48/N47*100</f>
        <v>1.3065253683675691</v>
      </c>
      <c r="P48" s="399">
        <f>P22</f>
        <v>199</v>
      </c>
      <c r="Q48" s="397">
        <f>P48/P47*100</f>
        <v>1.4269324537501793</v>
      </c>
      <c r="R48" s="399">
        <f>R22</f>
        <v>250</v>
      </c>
      <c r="S48" s="397">
        <f>R48/R47*100</f>
        <v>1.7667844522968199</v>
      </c>
      <c r="T48" s="399">
        <f>T22</f>
        <v>340</v>
      </c>
      <c r="U48" s="397">
        <f>T48/T47*100</f>
        <v>2.383288938735455</v>
      </c>
      <c r="V48" s="399">
        <f>V22</f>
        <v>344</v>
      </c>
      <c r="W48" s="397">
        <f>V48/V47*100</f>
        <v>2.2979291917167668</v>
      </c>
      <c r="X48" s="399">
        <f>X22</f>
        <v>383</v>
      </c>
      <c r="Y48" s="397">
        <f>X48/X47*100</f>
        <v>2.5455270503788383</v>
      </c>
      <c r="Z48" s="399">
        <f>Z22</f>
        <v>340</v>
      </c>
      <c r="AA48" s="397">
        <f>Z48/Z47*100</f>
        <v>2.2052146841354263</v>
      </c>
      <c r="AB48" s="399">
        <f>AB22</f>
        <v>391</v>
      </c>
      <c r="AC48" s="397">
        <f>AB48/AB47*100</f>
        <v>2.511562178828366</v>
      </c>
      <c r="AD48" s="399">
        <f>AD22</f>
        <v>357</v>
      </c>
      <c r="AE48" s="397">
        <f>AD48/AD47*100</f>
        <v>2.2831926323867999</v>
      </c>
    </row>
    <row r="49" spans="1:31">
      <c r="A49" s="512"/>
      <c r="B49" s="390"/>
      <c r="C49" s="419" t="s">
        <v>180</v>
      </c>
      <c r="D49" s="400"/>
      <c r="E49" s="148"/>
      <c r="F49" s="150"/>
      <c r="G49" s="147"/>
      <c r="H49" s="258">
        <v>82</v>
      </c>
      <c r="I49" s="148">
        <f>H49/H48*100</f>
        <v>73.873873873873876</v>
      </c>
      <c r="J49" s="150">
        <v>71</v>
      </c>
      <c r="K49" s="148">
        <f>J49/J48*100</f>
        <v>83.529411764705884</v>
      </c>
      <c r="L49" s="146">
        <v>155</v>
      </c>
      <c r="M49" s="148">
        <f>L49/L48*100</f>
        <v>81.15183246073299</v>
      </c>
      <c r="N49" s="258">
        <v>151</v>
      </c>
      <c r="O49" s="148">
        <f>N49/N48*100</f>
        <v>83.888888888888886</v>
      </c>
      <c r="P49" s="150">
        <v>168</v>
      </c>
      <c r="Q49" s="148">
        <f>P49/P48*100</f>
        <v>84.422110552763812</v>
      </c>
      <c r="R49" s="146">
        <v>207</v>
      </c>
      <c r="S49" s="148">
        <f>R49/R48*100</f>
        <v>82.8</v>
      </c>
      <c r="T49" s="265">
        <v>292</v>
      </c>
      <c r="U49" s="148">
        <f>T49/T48*100</f>
        <v>85.882352941176464</v>
      </c>
      <c r="V49" s="142">
        <v>292</v>
      </c>
      <c r="W49" s="148">
        <f>V49/V48*100</f>
        <v>84.883720930232556</v>
      </c>
      <c r="X49" s="401">
        <v>326</v>
      </c>
      <c r="Y49" s="148">
        <f>X49/X48*100</f>
        <v>85.117493472584854</v>
      </c>
      <c r="Z49" s="401">
        <v>288</v>
      </c>
      <c r="AA49" s="148">
        <f>Z49/Z48*100</f>
        <v>84.705882352941174</v>
      </c>
      <c r="AB49" s="401">
        <v>341</v>
      </c>
      <c r="AC49" s="148">
        <f>AB49/AB48*100</f>
        <v>87.212276214833764</v>
      </c>
      <c r="AD49" s="401">
        <v>303</v>
      </c>
      <c r="AE49" s="148">
        <f>AD49/AD48*100</f>
        <v>84.87394957983193</v>
      </c>
    </row>
    <row r="50" spans="1:31" ht="30">
      <c r="A50" s="512"/>
      <c r="B50" s="390"/>
      <c r="C50" s="419" t="s">
        <v>181</v>
      </c>
      <c r="D50" s="400"/>
      <c r="E50" s="148"/>
      <c r="F50" s="150"/>
      <c r="G50" s="147"/>
      <c r="H50" s="258">
        <v>11</v>
      </c>
      <c r="I50" s="148">
        <f>H50/H48*100</f>
        <v>9.9099099099099099</v>
      </c>
      <c r="J50" s="150">
        <v>2</v>
      </c>
      <c r="K50" s="148">
        <f>J50/J48*100</f>
        <v>2.3529411764705883</v>
      </c>
      <c r="L50" s="146">
        <v>14</v>
      </c>
      <c r="M50" s="148">
        <f>L50/L48*100</f>
        <v>7.3298429319371721</v>
      </c>
      <c r="N50" s="258">
        <v>8</v>
      </c>
      <c r="O50" s="148">
        <f>N50/N48*100</f>
        <v>4.4444444444444446</v>
      </c>
      <c r="P50" s="150">
        <v>6</v>
      </c>
      <c r="Q50" s="148">
        <f>P50/P48*100</f>
        <v>3.0150753768844218</v>
      </c>
      <c r="R50" s="146">
        <v>12</v>
      </c>
      <c r="S50" s="148">
        <f>R50/R48*100</f>
        <v>4.8</v>
      </c>
      <c r="T50" s="367">
        <v>14</v>
      </c>
      <c r="U50" s="148">
        <f>T50/T48*100</f>
        <v>4.117647058823529</v>
      </c>
      <c r="V50" s="152">
        <v>12</v>
      </c>
      <c r="W50" s="148">
        <f>V50/V48*100</f>
        <v>3.4883720930232558</v>
      </c>
      <c r="X50" s="402">
        <v>17</v>
      </c>
      <c r="Y50" s="148">
        <f>X50/X48*100</f>
        <v>4.4386422976501301</v>
      </c>
      <c r="Z50" s="402">
        <v>11</v>
      </c>
      <c r="AA50" s="148">
        <f>Z50/Z48*100</f>
        <v>3.2352941176470593</v>
      </c>
      <c r="AB50" s="402">
        <v>15</v>
      </c>
      <c r="AC50" s="148">
        <f>AB50/AB48*100</f>
        <v>3.8363171355498724</v>
      </c>
      <c r="AD50" s="402">
        <v>16</v>
      </c>
      <c r="AE50" s="148">
        <f>AD50/AD48*100</f>
        <v>4.4817927170868348</v>
      </c>
    </row>
    <row r="51" spans="1:31">
      <c r="A51" s="512"/>
      <c r="B51" s="390"/>
      <c r="C51" s="419" t="s">
        <v>182</v>
      </c>
      <c r="D51" s="400"/>
      <c r="E51" s="148"/>
      <c r="F51" s="150"/>
      <c r="G51" s="147"/>
      <c r="H51" s="258">
        <v>6</v>
      </c>
      <c r="I51" s="148">
        <f>H51/H48*100</f>
        <v>5.4054054054054053</v>
      </c>
      <c r="J51" s="150">
        <v>4</v>
      </c>
      <c r="K51" s="148">
        <f>J51/J48*100</f>
        <v>4.7058823529411766</v>
      </c>
      <c r="L51" s="403">
        <v>8</v>
      </c>
      <c r="M51" s="148">
        <f>L51/L48*100</f>
        <v>4.1884816753926701</v>
      </c>
      <c r="N51" s="258">
        <v>9</v>
      </c>
      <c r="O51" s="148">
        <f>N51/N48*100</f>
        <v>5</v>
      </c>
      <c r="P51" s="150">
        <v>10</v>
      </c>
      <c r="Q51" s="148">
        <f>P51/P48*100</f>
        <v>5.025125628140704</v>
      </c>
      <c r="R51" s="403">
        <v>16</v>
      </c>
      <c r="S51" s="148">
        <f>R51/R48*100</f>
        <v>6.4</v>
      </c>
      <c r="T51" s="404">
        <v>22</v>
      </c>
      <c r="U51" s="148">
        <f>T51/T48*100</f>
        <v>6.4705882352941186</v>
      </c>
      <c r="V51" s="258">
        <v>30</v>
      </c>
      <c r="W51" s="148">
        <f>V51/V48*100</f>
        <v>8.720930232558139</v>
      </c>
      <c r="X51" s="405">
        <v>31</v>
      </c>
      <c r="Y51" s="148">
        <f>X51/X48*100</f>
        <v>8.093994778067886</v>
      </c>
      <c r="Z51" s="405">
        <v>31</v>
      </c>
      <c r="AA51" s="148">
        <f>Z51/Z48*100</f>
        <v>9.117647058823529</v>
      </c>
      <c r="AB51" s="405">
        <v>26</v>
      </c>
      <c r="AC51" s="148">
        <f>AB51/AB48*100</f>
        <v>6.6496163682864458</v>
      </c>
      <c r="AD51" s="405">
        <v>31</v>
      </c>
      <c r="AE51" s="148">
        <f>AD51/AD48*100</f>
        <v>8.6834733893557416</v>
      </c>
    </row>
    <row r="52" spans="1:31" ht="30">
      <c r="A52" s="512"/>
      <c r="B52" s="390"/>
      <c r="C52" s="419" t="s">
        <v>183</v>
      </c>
      <c r="D52" s="400"/>
      <c r="E52" s="148"/>
      <c r="F52" s="150"/>
      <c r="G52" s="147"/>
      <c r="H52" s="258">
        <v>6</v>
      </c>
      <c r="I52" s="148">
        <f>H52/H48*100</f>
        <v>5.4054054054054053</v>
      </c>
      <c r="J52" s="150">
        <v>4</v>
      </c>
      <c r="K52" s="148">
        <f>J52/J48*100</f>
        <v>4.7058823529411766</v>
      </c>
      <c r="L52" s="144">
        <v>8</v>
      </c>
      <c r="M52" s="148">
        <f>L52/L48*100</f>
        <v>4.1884816753926701</v>
      </c>
      <c r="N52" s="258">
        <v>6</v>
      </c>
      <c r="O52" s="148">
        <f>N52/N48*100</f>
        <v>3.3333333333333335</v>
      </c>
      <c r="P52" s="150">
        <v>7</v>
      </c>
      <c r="Q52" s="148">
        <f>P52/P48*100</f>
        <v>3.5175879396984926</v>
      </c>
      <c r="R52" s="144">
        <v>8</v>
      </c>
      <c r="S52" s="148">
        <f>R52/R48*100</f>
        <v>3.2</v>
      </c>
      <c r="T52" s="265">
        <v>7</v>
      </c>
      <c r="U52" s="148">
        <f>T52/T48*100</f>
        <v>2.0588235294117645</v>
      </c>
      <c r="V52" s="142">
        <v>4</v>
      </c>
      <c r="W52" s="148">
        <f>V52/V48*100</f>
        <v>1.1627906976744187</v>
      </c>
      <c r="X52" s="401">
        <v>4</v>
      </c>
      <c r="Y52" s="148">
        <f>X52/X48*100</f>
        <v>1.0443864229765014</v>
      </c>
      <c r="Z52" s="401">
        <v>4</v>
      </c>
      <c r="AA52" s="148">
        <f>Z52/Z48*100</f>
        <v>1.1764705882352942</v>
      </c>
      <c r="AB52" s="401">
        <v>4</v>
      </c>
      <c r="AC52" s="148">
        <f>AB52/AB48*100</f>
        <v>1.0230179028132993</v>
      </c>
      <c r="AD52" s="401">
        <v>4</v>
      </c>
      <c r="AE52" s="148">
        <f>AD52/AD48*100</f>
        <v>1.1204481792717087</v>
      </c>
    </row>
    <row r="53" spans="1:31">
      <c r="A53" s="512"/>
      <c r="B53" s="390"/>
      <c r="C53" s="419" t="s">
        <v>184</v>
      </c>
      <c r="D53" s="400"/>
      <c r="E53" s="148"/>
      <c r="F53" s="150"/>
      <c r="G53" s="147"/>
      <c r="H53" s="258">
        <v>2</v>
      </c>
      <c r="I53" s="148">
        <f>H53/H48*100</f>
        <v>1.8018018018018018</v>
      </c>
      <c r="J53" s="150">
        <v>1</v>
      </c>
      <c r="K53" s="148">
        <f>J53/J48*100</f>
        <v>1.1764705882352942</v>
      </c>
      <c r="L53" s="152">
        <v>0</v>
      </c>
      <c r="M53" s="148">
        <f>L53/L48*100</f>
        <v>0</v>
      </c>
      <c r="N53" s="258">
        <v>2</v>
      </c>
      <c r="O53" s="148">
        <f>N53/N48*100</f>
        <v>1.1111111111111112</v>
      </c>
      <c r="P53" s="150">
        <v>4</v>
      </c>
      <c r="Q53" s="148">
        <f>P53/P48*100</f>
        <v>2.0100502512562812</v>
      </c>
      <c r="R53" s="152">
        <v>3</v>
      </c>
      <c r="S53" s="148">
        <f>R53/R48*100</f>
        <v>1.2</v>
      </c>
      <c r="T53" s="367">
        <v>3</v>
      </c>
      <c r="U53" s="148">
        <f>T53/T48*100</f>
        <v>0.88235294117647056</v>
      </c>
      <c r="V53" s="152">
        <v>2</v>
      </c>
      <c r="W53" s="148">
        <f>V53/V48*100</f>
        <v>0.58139534883720934</v>
      </c>
      <c r="X53" s="402">
        <v>1</v>
      </c>
      <c r="Y53" s="148">
        <f>X53/X48*100</f>
        <v>0.26109660574412535</v>
      </c>
      <c r="Z53" s="402">
        <v>1</v>
      </c>
      <c r="AA53" s="148">
        <f>Z53/Z48*100</f>
        <v>0.29411764705882354</v>
      </c>
      <c r="AB53" s="402">
        <v>1</v>
      </c>
      <c r="AC53" s="148">
        <f>AB53/AB48*100</f>
        <v>0.25575447570332482</v>
      </c>
      <c r="AD53" s="402">
        <v>0</v>
      </c>
      <c r="AE53" s="148">
        <f>AD53/AD48*100</f>
        <v>0</v>
      </c>
    </row>
    <row r="54" spans="1:31">
      <c r="A54" s="512"/>
      <c r="B54" s="390"/>
      <c r="C54" s="419" t="s">
        <v>185</v>
      </c>
      <c r="D54" s="400"/>
      <c r="E54" s="148"/>
      <c r="F54" s="150"/>
      <c r="G54" s="147"/>
      <c r="H54" s="258">
        <v>3</v>
      </c>
      <c r="I54" s="148">
        <f>H54/H48*100</f>
        <v>2.7027027027027026</v>
      </c>
      <c r="J54" s="150">
        <v>2</v>
      </c>
      <c r="K54" s="148">
        <f>J54/J48*100</f>
        <v>2.3529411764705883</v>
      </c>
      <c r="L54" s="142">
        <v>2</v>
      </c>
      <c r="M54" s="148">
        <f>L54/L48*100</f>
        <v>1.0471204188481675</v>
      </c>
      <c r="N54" s="258">
        <v>3</v>
      </c>
      <c r="O54" s="148">
        <f>N54/N48*100</f>
        <v>1.6666666666666667</v>
      </c>
      <c r="P54" s="150">
        <v>2</v>
      </c>
      <c r="Q54" s="148">
        <f>P54/P48*100</f>
        <v>1.0050251256281406</v>
      </c>
      <c r="R54" s="142">
        <v>1</v>
      </c>
      <c r="S54" s="148">
        <f>R54/R48*100</f>
        <v>0.4</v>
      </c>
      <c r="T54" s="168">
        <v>0</v>
      </c>
      <c r="U54" s="148">
        <f>T54/T48*100</f>
        <v>0</v>
      </c>
      <c r="V54" s="142">
        <v>2</v>
      </c>
      <c r="W54" s="148">
        <f>V54/V48*100</f>
        <v>0.58139534883720934</v>
      </c>
      <c r="X54" s="405">
        <v>1</v>
      </c>
      <c r="Y54" s="148">
        <f>X54/X48*100</f>
        <v>0.26109660574412535</v>
      </c>
      <c r="Z54" s="405">
        <v>2</v>
      </c>
      <c r="AA54" s="148">
        <f>Z54/Z48*100</f>
        <v>0.58823529411764708</v>
      </c>
      <c r="AB54" s="405">
        <v>1</v>
      </c>
      <c r="AC54" s="148">
        <f>AB54/AB48*100</f>
        <v>0.25575447570332482</v>
      </c>
      <c r="AD54" s="405">
        <v>1</v>
      </c>
      <c r="AE54" s="148">
        <f>AD54/AD48*100</f>
        <v>0.28011204481792717</v>
      </c>
    </row>
    <row r="55" spans="1:31" ht="15.75" thickBot="1">
      <c r="A55" s="516"/>
      <c r="B55" s="417"/>
      <c r="C55" s="420" t="s">
        <v>186</v>
      </c>
      <c r="D55" s="406"/>
      <c r="E55" s="161"/>
      <c r="F55" s="163"/>
      <c r="G55" s="160"/>
      <c r="H55" s="407">
        <v>1</v>
      </c>
      <c r="I55" s="161">
        <f>H55/H48*100</f>
        <v>0.90090090090090091</v>
      </c>
      <c r="J55" s="163">
        <v>1</v>
      </c>
      <c r="K55" s="161">
        <f>J55/J48*100</f>
        <v>1.1764705882352942</v>
      </c>
      <c r="L55" s="219">
        <v>4</v>
      </c>
      <c r="M55" s="161">
        <f>L55/L48*100</f>
        <v>2.0942408376963351</v>
      </c>
      <c r="N55" s="407">
        <v>1</v>
      </c>
      <c r="O55" s="161">
        <f>N55/N48*100</f>
        <v>0.55555555555555558</v>
      </c>
      <c r="P55" s="163">
        <v>2</v>
      </c>
      <c r="Q55" s="161">
        <f>P55/P48*100</f>
        <v>1.0050251256281406</v>
      </c>
      <c r="R55" s="219">
        <v>3</v>
      </c>
      <c r="S55" s="161">
        <f>R55/R48*100</f>
        <v>1.2</v>
      </c>
      <c r="T55" s="408">
        <v>2</v>
      </c>
      <c r="U55" s="161">
        <f>T55/T48*100</f>
        <v>0.58823529411764708</v>
      </c>
      <c r="V55" s="286">
        <v>2</v>
      </c>
      <c r="W55" s="161">
        <f>V55/V48*100</f>
        <v>0.58139534883720934</v>
      </c>
      <c r="X55" s="223">
        <v>3</v>
      </c>
      <c r="Y55" s="161">
        <f>X55/X48*100</f>
        <v>0.7832898172323759</v>
      </c>
      <c r="Z55" s="223">
        <v>3</v>
      </c>
      <c r="AA55" s="161">
        <f>Z55/Z48*100</f>
        <v>0.88235294117647056</v>
      </c>
      <c r="AB55" s="223">
        <v>3</v>
      </c>
      <c r="AC55" s="161">
        <f>AB55/AB48*100</f>
        <v>0.76726342710997442</v>
      </c>
      <c r="AD55" s="223">
        <v>2</v>
      </c>
      <c r="AE55" s="161">
        <f>AD55/AD48*100</f>
        <v>0.56022408963585435</v>
      </c>
    </row>
    <row r="56" spans="1:31" ht="31.5" customHeight="1" thickTop="1">
      <c r="A56" s="514" t="s">
        <v>3</v>
      </c>
      <c r="B56" s="527" t="s">
        <v>176</v>
      </c>
      <c r="C56" s="528"/>
      <c r="D56" s="409"/>
      <c r="E56" s="135"/>
      <c r="F56" s="409"/>
      <c r="G56" s="135"/>
      <c r="H56" s="303">
        <f>H38-H40-H41</f>
        <v>300557</v>
      </c>
      <c r="I56" s="382">
        <v>100</v>
      </c>
      <c r="J56" s="303">
        <f>J38-J40-J41</f>
        <v>296531</v>
      </c>
      <c r="K56" s="382">
        <v>100</v>
      </c>
      <c r="L56" s="303">
        <f>L38-L40-L41</f>
        <v>292522</v>
      </c>
      <c r="M56" s="382">
        <v>100</v>
      </c>
      <c r="N56" s="303">
        <f>N38-N40-N41</f>
        <v>288562</v>
      </c>
      <c r="O56" s="382">
        <v>100</v>
      </c>
      <c r="P56" s="303">
        <f>P38-P40-P41</f>
        <v>287579</v>
      </c>
      <c r="Q56" s="382">
        <v>100</v>
      </c>
      <c r="R56" s="303">
        <f>R38-R40-R41</f>
        <v>288905</v>
      </c>
      <c r="S56" s="382">
        <v>100</v>
      </c>
      <c r="T56" s="303">
        <f>T38-T40-T41</f>
        <v>296143</v>
      </c>
      <c r="U56" s="382">
        <v>100</v>
      </c>
      <c r="V56" s="303">
        <f>V38-V40-V41</f>
        <v>302581</v>
      </c>
      <c r="W56" s="382">
        <v>100</v>
      </c>
      <c r="X56" s="303">
        <f>X38-X40-X41</f>
        <v>305146</v>
      </c>
      <c r="Y56" s="382">
        <v>100</v>
      </c>
      <c r="Z56" s="303">
        <f>Z38-Z40-Z41</f>
        <v>306361</v>
      </c>
      <c r="AA56" s="382">
        <v>100</v>
      </c>
      <c r="AB56" s="303">
        <f>AB38-AB40-AB41</f>
        <v>308375</v>
      </c>
      <c r="AC56" s="382">
        <v>100</v>
      </c>
      <c r="AD56" s="303">
        <f>AD38-AD40-AD41</f>
        <v>311929</v>
      </c>
      <c r="AE56" s="382">
        <v>100</v>
      </c>
    </row>
    <row r="57" spans="1:31" ht="31.5" customHeight="1">
      <c r="A57" s="514"/>
      <c r="B57" s="525" t="s">
        <v>175</v>
      </c>
      <c r="C57" s="526"/>
      <c r="D57" s="396"/>
      <c r="E57" s="397"/>
      <c r="F57" s="398"/>
      <c r="G57" s="397"/>
      <c r="H57" s="399">
        <f>H42</f>
        <v>2615</v>
      </c>
      <c r="I57" s="397">
        <f>H57/H56*100</f>
        <v>0.8700512714726325</v>
      </c>
      <c r="J57" s="399">
        <f>J42</f>
        <v>2880</v>
      </c>
      <c r="K57" s="397">
        <f>J57/J56*100</f>
        <v>0.97123066391034996</v>
      </c>
      <c r="L57" s="399">
        <f>L42</f>
        <v>3474</v>
      </c>
      <c r="M57" s="397">
        <f>L57/L56*100</f>
        <v>1.1876029837072084</v>
      </c>
      <c r="N57" s="399">
        <f>N42</f>
        <v>4280</v>
      </c>
      <c r="O57" s="397">
        <f>N57/N56*100</f>
        <v>1.4832167783699863</v>
      </c>
      <c r="P57" s="399">
        <f>P42</f>
        <v>4939</v>
      </c>
      <c r="Q57" s="397">
        <f>P57/P56*100</f>
        <v>1.7174411205268814</v>
      </c>
      <c r="R57" s="399">
        <f>R42</f>
        <v>5661</v>
      </c>
      <c r="S57" s="397">
        <f>R57/R56*100</f>
        <v>1.9594676450736401</v>
      </c>
      <c r="T57" s="399">
        <f>T42</f>
        <v>6856</v>
      </c>
      <c r="U57" s="397">
        <f>T57/T56*100</f>
        <v>2.3150977737106735</v>
      </c>
      <c r="V57" s="399">
        <f>V42</f>
        <v>7602</v>
      </c>
      <c r="W57" s="397">
        <f>V57/V56*100</f>
        <v>2.5123851134076496</v>
      </c>
      <c r="X57" s="399">
        <f>X42</f>
        <v>8137</v>
      </c>
      <c r="Y57" s="397">
        <f>X57/X56*100</f>
        <v>2.6665923852844213</v>
      </c>
      <c r="Z57" s="399">
        <f>Z42</f>
        <v>8377</v>
      </c>
      <c r="AA57" s="397">
        <f>Z57/Z56*100</f>
        <v>2.7343558742790366</v>
      </c>
      <c r="AB57" s="399">
        <f>AB42</f>
        <v>8184</v>
      </c>
      <c r="AC57" s="397">
        <f>AB57/AB56*100</f>
        <v>2.6539116335630322</v>
      </c>
      <c r="AD57" s="399">
        <f>AD42</f>
        <v>7536</v>
      </c>
      <c r="AE57" s="397">
        <f>AD57/AD56*100</f>
        <v>2.4159343953271417</v>
      </c>
    </row>
    <row r="58" spans="1:31">
      <c r="A58" s="514"/>
      <c r="B58" s="414"/>
      <c r="C58" s="419" t="s">
        <v>180</v>
      </c>
      <c r="D58" s="400"/>
      <c r="E58" s="148"/>
      <c r="F58" s="150"/>
      <c r="G58" s="148"/>
      <c r="H58" s="150">
        <v>1084</v>
      </c>
      <c r="I58" s="148">
        <f>H58/H57*100</f>
        <v>41.453154875717019</v>
      </c>
      <c r="J58" s="150">
        <v>1266</v>
      </c>
      <c r="K58" s="148">
        <f>J58/J57*100</f>
        <v>43.958333333333336</v>
      </c>
      <c r="L58" s="404">
        <v>1816</v>
      </c>
      <c r="M58" s="148">
        <f>L58/L57*100</f>
        <v>52.274035693724805</v>
      </c>
      <c r="N58" s="150">
        <v>2409</v>
      </c>
      <c r="O58" s="148">
        <f>N58/N57*100</f>
        <v>56.285046728971963</v>
      </c>
      <c r="P58" s="150">
        <v>3042</v>
      </c>
      <c r="Q58" s="148">
        <f>P58/P57*100</f>
        <v>61.591415266248227</v>
      </c>
      <c r="R58" s="404">
        <v>3659</v>
      </c>
      <c r="S58" s="148">
        <f>R58/R57*100</f>
        <v>64.635223458752861</v>
      </c>
      <c r="T58" s="404">
        <v>4583</v>
      </c>
      <c r="U58" s="148">
        <f>T58/T57*100</f>
        <v>66.846557759626606</v>
      </c>
      <c r="V58" s="404">
        <v>5126</v>
      </c>
      <c r="W58" s="148">
        <f>V58/V57*100</f>
        <v>67.429623783214936</v>
      </c>
      <c r="X58" s="265">
        <v>5497</v>
      </c>
      <c r="Y58" s="148">
        <f>X58/X57*100</f>
        <v>67.555610175740441</v>
      </c>
      <c r="Z58" s="265">
        <v>5720</v>
      </c>
      <c r="AA58" s="148">
        <f>Z58/Z57*100</f>
        <v>68.282201265369466</v>
      </c>
      <c r="AB58" s="265">
        <v>5541</v>
      </c>
      <c r="AC58" s="148">
        <f>AB58/AB57*100</f>
        <v>67.705278592375365</v>
      </c>
      <c r="AD58" s="265">
        <v>5081</v>
      </c>
      <c r="AE58" s="148">
        <f>AD58/AD57*100</f>
        <v>67.423036093418247</v>
      </c>
    </row>
    <row r="59" spans="1:31" ht="30">
      <c r="A59" s="514"/>
      <c r="B59" s="414"/>
      <c r="C59" s="419" t="s">
        <v>181</v>
      </c>
      <c r="D59" s="400"/>
      <c r="E59" s="148"/>
      <c r="F59" s="150"/>
      <c r="G59" s="148"/>
      <c r="H59" s="150">
        <v>946</v>
      </c>
      <c r="I59" s="148">
        <f>H59/H57*100</f>
        <v>36.175908221797322</v>
      </c>
      <c r="J59" s="150">
        <v>988</v>
      </c>
      <c r="K59" s="148">
        <f>J59/J57*100</f>
        <v>34.305555555555557</v>
      </c>
      <c r="L59" s="170">
        <v>990</v>
      </c>
      <c r="M59" s="148">
        <f>L59/L57*100</f>
        <v>28.497409326424872</v>
      </c>
      <c r="N59" s="150">
        <v>1096</v>
      </c>
      <c r="O59" s="148">
        <f>N59/N57*100</f>
        <v>25.607476635514022</v>
      </c>
      <c r="P59" s="150">
        <v>1112</v>
      </c>
      <c r="Q59" s="148">
        <f>P59/P57*100</f>
        <v>22.514679084834988</v>
      </c>
      <c r="R59" s="170">
        <v>1083</v>
      </c>
      <c r="S59" s="148">
        <f>R59/R57*100</f>
        <v>19.130895601483836</v>
      </c>
      <c r="T59" s="265">
        <v>1160</v>
      </c>
      <c r="U59" s="148">
        <f>T59/T57*100</f>
        <v>16.919486581096848</v>
      </c>
      <c r="V59" s="265">
        <v>1210</v>
      </c>
      <c r="W59" s="148">
        <f>V59/V57*100</f>
        <v>15.916863983162328</v>
      </c>
      <c r="X59" s="168">
        <v>1255</v>
      </c>
      <c r="Y59" s="148">
        <f>X59/X57*100</f>
        <v>15.423374708123387</v>
      </c>
      <c r="Z59" s="168">
        <v>1180</v>
      </c>
      <c r="AA59" s="148">
        <f>Z59/Z57*100</f>
        <v>14.086188372925868</v>
      </c>
      <c r="AB59" s="168">
        <v>1180</v>
      </c>
      <c r="AC59" s="148">
        <f>AB59/AB57*100</f>
        <v>14.418377321603129</v>
      </c>
      <c r="AD59" s="168">
        <v>1035</v>
      </c>
      <c r="AE59" s="148">
        <f>AD59/AD57*100</f>
        <v>13.73407643312102</v>
      </c>
    </row>
    <row r="60" spans="1:31">
      <c r="A60" s="514"/>
      <c r="B60" s="414"/>
      <c r="C60" s="419" t="s">
        <v>182</v>
      </c>
      <c r="D60" s="400"/>
      <c r="E60" s="148"/>
      <c r="F60" s="150"/>
      <c r="G60" s="148"/>
      <c r="H60" s="150">
        <v>71</v>
      </c>
      <c r="I60" s="148">
        <f>H60/H57*100</f>
        <v>2.7151051625239004</v>
      </c>
      <c r="J60" s="150">
        <v>73</v>
      </c>
      <c r="K60" s="148">
        <f>J60/J57*100</f>
        <v>2.5347222222222223</v>
      </c>
      <c r="L60" s="367">
        <v>102</v>
      </c>
      <c r="M60" s="148">
        <f>L60/L57*100</f>
        <v>2.9360967184801381</v>
      </c>
      <c r="N60" s="150">
        <v>136</v>
      </c>
      <c r="O60" s="148">
        <f>N60/N57*100</f>
        <v>3.1775700934579438</v>
      </c>
      <c r="P60" s="150">
        <v>167</v>
      </c>
      <c r="Q60" s="148">
        <f>P60/P57*100</f>
        <v>3.381251265438348</v>
      </c>
      <c r="R60" s="367">
        <v>252</v>
      </c>
      <c r="S60" s="148">
        <f>R60/R57*100</f>
        <v>4.4515103338632747</v>
      </c>
      <c r="T60" s="367">
        <v>345</v>
      </c>
      <c r="U60" s="148">
        <f>T60/T57*100</f>
        <v>5.0320886814469077</v>
      </c>
      <c r="V60" s="367">
        <v>426</v>
      </c>
      <c r="W60" s="148">
        <f>V60/V57*100</f>
        <v>5.6037884767166535</v>
      </c>
      <c r="X60" s="402">
        <v>486</v>
      </c>
      <c r="Y60" s="148">
        <f>X60/X57*100</f>
        <v>5.9727172176477819</v>
      </c>
      <c r="Z60" s="402">
        <v>524</v>
      </c>
      <c r="AA60" s="148">
        <f>Z60/Z57*100</f>
        <v>6.2552226334009795</v>
      </c>
      <c r="AB60" s="402">
        <v>535</v>
      </c>
      <c r="AC60" s="148">
        <f>AB60/AB57*100</f>
        <v>6.5371456500488758</v>
      </c>
      <c r="AD60" s="402">
        <v>516</v>
      </c>
      <c r="AE60" s="148">
        <f>AD60/AD57*100</f>
        <v>6.8471337579617835</v>
      </c>
    </row>
    <row r="61" spans="1:31" ht="30">
      <c r="A61" s="514"/>
      <c r="B61" s="414"/>
      <c r="C61" s="419" t="s">
        <v>183</v>
      </c>
      <c r="D61" s="400"/>
      <c r="E61" s="148"/>
      <c r="F61" s="150"/>
      <c r="G61" s="148"/>
      <c r="H61" s="150">
        <v>189</v>
      </c>
      <c r="I61" s="148">
        <f>H61/H57*100</f>
        <v>7.227533460803059</v>
      </c>
      <c r="J61" s="150">
        <v>201</v>
      </c>
      <c r="K61" s="148">
        <f>J61/J57*100</f>
        <v>6.979166666666667</v>
      </c>
      <c r="L61" s="150">
        <v>201</v>
      </c>
      <c r="M61" s="148">
        <f>L61/L57*100</f>
        <v>5.785837651122625</v>
      </c>
      <c r="N61" s="150">
        <v>232</v>
      </c>
      <c r="O61" s="148">
        <f>N61/N57*100</f>
        <v>5.4205607476635516</v>
      </c>
      <c r="P61" s="150">
        <v>221</v>
      </c>
      <c r="Q61" s="148">
        <f>P61/P57*100</f>
        <v>4.4745899979752988</v>
      </c>
      <c r="R61" s="150">
        <v>242</v>
      </c>
      <c r="S61" s="148">
        <f>R61/R57*100</f>
        <v>4.27486309839251</v>
      </c>
      <c r="T61" s="150">
        <v>251</v>
      </c>
      <c r="U61" s="148">
        <f>T61/T57*100</f>
        <v>3.6610268378063013</v>
      </c>
      <c r="V61" s="150">
        <v>252</v>
      </c>
      <c r="W61" s="148">
        <f>V61/V57*100</f>
        <v>3.3149171270718232</v>
      </c>
      <c r="X61" s="405">
        <v>289</v>
      </c>
      <c r="Y61" s="148">
        <f>X61/X57*100</f>
        <v>3.5516775224284132</v>
      </c>
      <c r="Z61" s="405">
        <v>273</v>
      </c>
      <c r="AA61" s="148">
        <f>Z61/Z57*100</f>
        <v>3.2589232422108156</v>
      </c>
      <c r="AB61" s="405">
        <v>273</v>
      </c>
      <c r="AC61" s="148">
        <f>AB61/AB57*100</f>
        <v>3.3357771260997064</v>
      </c>
      <c r="AD61" s="405">
        <v>264</v>
      </c>
      <c r="AE61" s="148">
        <f>AD61/AD57*100</f>
        <v>3.5031847133757963</v>
      </c>
    </row>
    <row r="62" spans="1:31">
      <c r="A62" s="514"/>
      <c r="B62" s="414"/>
      <c r="C62" s="419" t="s">
        <v>184</v>
      </c>
      <c r="D62" s="400"/>
      <c r="E62" s="148"/>
      <c r="F62" s="150"/>
      <c r="G62" s="148"/>
      <c r="H62" s="150">
        <v>190</v>
      </c>
      <c r="I62" s="148">
        <f>H62/H57*100</f>
        <v>7.2657743785850863</v>
      </c>
      <c r="J62" s="150">
        <v>199</v>
      </c>
      <c r="K62" s="148">
        <f>J62/J57*100</f>
        <v>6.9097222222222223</v>
      </c>
      <c r="L62" s="170">
        <v>219</v>
      </c>
      <c r="M62" s="148">
        <f>L62/L57*100</f>
        <v>6.3039723661485318</v>
      </c>
      <c r="N62" s="150">
        <v>252</v>
      </c>
      <c r="O62" s="148">
        <f>N62/N57*100</f>
        <v>5.8878504672897192</v>
      </c>
      <c r="P62" s="150">
        <v>264</v>
      </c>
      <c r="Q62" s="148">
        <f>P62/P57*100</f>
        <v>5.3452115812917596</v>
      </c>
      <c r="R62" s="170">
        <v>294</v>
      </c>
      <c r="S62" s="148">
        <f>R62/R57*100</f>
        <v>5.193428722840487</v>
      </c>
      <c r="T62" s="265">
        <v>365</v>
      </c>
      <c r="U62" s="148">
        <f>T62/T57*100</f>
        <v>5.3238039673278879</v>
      </c>
      <c r="V62" s="265">
        <v>435</v>
      </c>
      <c r="W62" s="148">
        <f>V62/V57*100</f>
        <v>5.722178374112076</v>
      </c>
      <c r="X62" s="401">
        <v>463</v>
      </c>
      <c r="Y62" s="148">
        <f>X62/X57*100</f>
        <v>5.6900577608455203</v>
      </c>
      <c r="Z62" s="401">
        <v>538</v>
      </c>
      <c r="AA62" s="148">
        <f>Z62/Z57*100</f>
        <v>6.4223469022323023</v>
      </c>
      <c r="AB62" s="401">
        <v>537</v>
      </c>
      <c r="AC62" s="148">
        <f>AB62/AB57*100</f>
        <v>6.5615835777126099</v>
      </c>
      <c r="AD62" s="401">
        <v>537</v>
      </c>
      <c r="AE62" s="148">
        <f>AD62/AD57*100</f>
        <v>7.1257961783439487</v>
      </c>
    </row>
    <row r="63" spans="1:31">
      <c r="A63" s="514"/>
      <c r="B63" s="414"/>
      <c r="C63" s="419" t="s">
        <v>185</v>
      </c>
      <c r="D63" s="400"/>
      <c r="E63" s="148"/>
      <c r="F63" s="150"/>
      <c r="G63" s="148"/>
      <c r="H63" s="150">
        <v>63</v>
      </c>
      <c r="I63" s="148">
        <f>H63/H57*100</f>
        <v>2.4091778202676863</v>
      </c>
      <c r="J63" s="150">
        <v>85</v>
      </c>
      <c r="K63" s="148">
        <f>J63/J57*100</f>
        <v>2.9513888888888888</v>
      </c>
      <c r="L63" s="367">
        <v>76</v>
      </c>
      <c r="M63" s="148">
        <f>L63/L57*100</f>
        <v>2.1876799078871616</v>
      </c>
      <c r="N63" s="150">
        <v>83</v>
      </c>
      <c r="O63" s="148">
        <f>N63/N57*100</f>
        <v>1.9392523364485981</v>
      </c>
      <c r="P63" s="150">
        <v>77</v>
      </c>
      <c r="Q63" s="148">
        <f>P63/P57*100</f>
        <v>1.5590200445434299</v>
      </c>
      <c r="R63" s="367">
        <v>69</v>
      </c>
      <c r="S63" s="148">
        <f>R63/R57*100</f>
        <v>1.2188659247482776</v>
      </c>
      <c r="T63" s="367">
        <v>93</v>
      </c>
      <c r="U63" s="148">
        <f>T63/T57*100</f>
        <v>1.3564760793465578</v>
      </c>
      <c r="V63" s="367">
        <v>100</v>
      </c>
      <c r="W63" s="148">
        <f>V63/V57*100</f>
        <v>1.3154433043935807</v>
      </c>
      <c r="X63" s="402">
        <v>98</v>
      </c>
      <c r="Y63" s="148">
        <f>X63/X57*100</f>
        <v>1.2043750768096348</v>
      </c>
      <c r="Z63" s="402">
        <v>98</v>
      </c>
      <c r="AA63" s="148">
        <f>Z63/Z57*100</f>
        <v>1.169869881819267</v>
      </c>
      <c r="AB63" s="402">
        <v>86</v>
      </c>
      <c r="AC63" s="148">
        <f>AB63/AB57*100</f>
        <v>1.0508308895405669</v>
      </c>
      <c r="AD63" s="402">
        <v>71</v>
      </c>
      <c r="AE63" s="148">
        <f>AD63/AD57*100</f>
        <v>0.94214437367303605</v>
      </c>
    </row>
    <row r="64" spans="1:31">
      <c r="A64" s="515"/>
      <c r="B64" s="418"/>
      <c r="C64" s="421" t="s">
        <v>186</v>
      </c>
      <c r="D64" s="410"/>
      <c r="E64" s="156"/>
      <c r="F64" s="158"/>
      <c r="G64" s="156"/>
      <c r="H64" s="158">
        <v>72</v>
      </c>
      <c r="I64" s="156">
        <f>H64/H57*100</f>
        <v>2.7533460803059273</v>
      </c>
      <c r="J64" s="158">
        <v>68</v>
      </c>
      <c r="K64" s="156">
        <f>J64/J57*100</f>
        <v>2.3611111111111112</v>
      </c>
      <c r="L64" s="157">
        <v>70</v>
      </c>
      <c r="M64" s="156">
        <f>L64/L57*100</f>
        <v>2.0149683362118593</v>
      </c>
      <c r="N64" s="158">
        <v>72</v>
      </c>
      <c r="O64" s="156">
        <f>N64/N57*100</f>
        <v>1.6822429906542056</v>
      </c>
      <c r="P64" s="158">
        <v>56</v>
      </c>
      <c r="Q64" s="156">
        <f>P64/P57*100</f>
        <v>1.1338327596679489</v>
      </c>
      <c r="R64" s="157">
        <v>62</v>
      </c>
      <c r="S64" s="156">
        <f>R64/R57*100</f>
        <v>1.0952128599187423</v>
      </c>
      <c r="T64" s="157">
        <v>59</v>
      </c>
      <c r="U64" s="156">
        <f>T64/T57*100</f>
        <v>0.86056009334889139</v>
      </c>
      <c r="V64" s="157">
        <v>53</v>
      </c>
      <c r="W64" s="156">
        <f>V64/V57*100</f>
        <v>0.6971849513285977</v>
      </c>
      <c r="X64" s="411">
        <v>49</v>
      </c>
      <c r="Y64" s="156">
        <f>X64/X57*100</f>
        <v>0.60218753840481742</v>
      </c>
      <c r="Z64" s="411">
        <v>44</v>
      </c>
      <c r="AA64" s="156">
        <f>Z64/Z57*100</f>
        <v>0.52524770204130355</v>
      </c>
      <c r="AB64" s="411">
        <v>32</v>
      </c>
      <c r="AC64" s="156">
        <f>AB64/AB57*100</f>
        <v>0.39100684261974583</v>
      </c>
      <c r="AD64" s="411">
        <v>32</v>
      </c>
      <c r="AE64" s="156">
        <f>AD64/AD57*100</f>
        <v>0.42462845010615713</v>
      </c>
    </row>
    <row r="65" spans="1:31">
      <c r="A65" s="391"/>
      <c r="B65" s="391"/>
      <c r="C65" s="412"/>
      <c r="D65" s="9"/>
      <c r="E65" s="9"/>
      <c r="F65" s="9"/>
      <c r="G65" s="9"/>
      <c r="H65" s="9"/>
      <c r="I65" s="9"/>
      <c r="J65" s="9"/>
      <c r="K65" s="9"/>
      <c r="L65" s="9"/>
      <c r="M65" s="9"/>
      <c r="N65" s="9"/>
      <c r="O65" s="9"/>
      <c r="P65" s="9"/>
      <c r="Q65" s="9"/>
      <c r="R65" s="9"/>
      <c r="S65" s="9"/>
      <c r="T65" s="9"/>
      <c r="U65" s="9"/>
      <c r="V65" s="10"/>
      <c r="W65" s="9"/>
      <c r="X65" s="9"/>
      <c r="Y65" s="413"/>
      <c r="AA65" s="370"/>
      <c r="AB65" s="370"/>
      <c r="AC65" s="370"/>
    </row>
    <row r="66" spans="1:31">
      <c r="A66" s="8"/>
      <c r="B66" s="8"/>
      <c r="C66" s="23"/>
      <c r="D66" s="9"/>
      <c r="E66" s="9"/>
      <c r="F66" s="9"/>
      <c r="G66" s="9"/>
      <c r="H66" s="9"/>
      <c r="I66" s="9"/>
      <c r="J66" s="9"/>
      <c r="K66" s="9"/>
      <c r="L66" s="9"/>
      <c r="M66" s="9"/>
      <c r="N66" s="9"/>
      <c r="O66" s="9"/>
      <c r="P66" s="9"/>
      <c r="Q66" s="9"/>
      <c r="R66" s="9"/>
      <c r="S66" s="9"/>
      <c r="T66" s="9"/>
      <c r="U66" s="9"/>
      <c r="V66" s="10"/>
      <c r="W66" s="9"/>
      <c r="X66" s="9"/>
      <c r="Y66" s="172"/>
      <c r="Z66" s="370"/>
      <c r="AA66" s="370"/>
      <c r="AB66" s="370"/>
      <c r="AC66" s="370"/>
      <c r="AD66" s="370"/>
      <c r="AE66" s="370"/>
    </row>
    <row r="67" spans="1:31">
      <c r="Z67" s="370"/>
      <c r="AA67" s="370"/>
      <c r="AB67" s="370"/>
      <c r="AC67" s="370"/>
      <c r="AD67" s="370"/>
      <c r="AE67" s="370"/>
    </row>
    <row r="68" spans="1:31">
      <c r="A68" s="504" t="s">
        <v>4</v>
      </c>
      <c r="B68" s="504"/>
      <c r="C68" s="504"/>
      <c r="D68" s="504"/>
      <c r="E68" s="504"/>
      <c r="F68" s="504"/>
      <c r="G68" s="504"/>
      <c r="H68" s="504"/>
      <c r="I68" s="504"/>
      <c r="J68" s="504"/>
      <c r="K68" s="504"/>
      <c r="L68" s="504"/>
      <c r="M68" s="504"/>
      <c r="N68" s="504"/>
      <c r="O68" s="504"/>
      <c r="P68" s="504"/>
      <c r="Q68" s="504"/>
      <c r="R68" s="504"/>
      <c r="S68" s="504"/>
      <c r="T68" s="504"/>
      <c r="U68" s="504"/>
      <c r="V68" s="504"/>
      <c r="W68" s="504"/>
      <c r="X68" s="504"/>
      <c r="Y68" s="504"/>
      <c r="Z68" s="504"/>
      <c r="AA68" s="504"/>
      <c r="AB68" s="504"/>
      <c r="AC68" s="504"/>
      <c r="AD68" s="370"/>
      <c r="AE68" s="370"/>
    </row>
    <row r="69" spans="1:31" ht="15" customHeight="1">
      <c r="A69" s="520" t="s">
        <v>93</v>
      </c>
      <c r="B69" s="520"/>
      <c r="C69" s="520"/>
      <c r="D69" s="520"/>
      <c r="E69" s="520"/>
      <c r="F69" s="520"/>
      <c r="G69" s="520"/>
      <c r="H69" s="520"/>
      <c r="I69" s="520"/>
      <c r="J69" s="520"/>
      <c r="K69" s="520"/>
      <c r="L69" s="520"/>
      <c r="M69" s="520"/>
      <c r="N69" s="520"/>
      <c r="O69" s="520"/>
      <c r="P69" s="520"/>
      <c r="Q69" s="520"/>
      <c r="R69" s="520"/>
      <c r="S69" s="520"/>
      <c r="T69" s="520"/>
      <c r="U69" s="520"/>
      <c r="V69" s="520"/>
      <c r="W69" s="520"/>
      <c r="X69" s="520"/>
      <c r="Y69" s="520"/>
      <c r="Z69" s="520"/>
      <c r="AA69" s="520"/>
      <c r="AB69" s="520"/>
      <c r="AC69" s="520"/>
      <c r="AD69" s="370"/>
      <c r="AE69" s="370"/>
    </row>
    <row r="70" spans="1:31">
      <c r="A70" s="520"/>
      <c r="B70" s="520"/>
      <c r="C70" s="520"/>
      <c r="D70" s="520"/>
      <c r="E70" s="520"/>
      <c r="F70" s="520"/>
      <c r="G70" s="520"/>
      <c r="H70" s="520"/>
      <c r="I70" s="520"/>
      <c r="J70" s="520"/>
      <c r="K70" s="520"/>
      <c r="L70" s="520"/>
      <c r="M70" s="520"/>
      <c r="N70" s="520"/>
      <c r="O70" s="520"/>
      <c r="P70" s="520"/>
      <c r="Q70" s="520"/>
      <c r="R70" s="520"/>
      <c r="S70" s="520"/>
      <c r="T70" s="520"/>
      <c r="U70" s="520"/>
      <c r="V70" s="520"/>
      <c r="W70" s="520"/>
      <c r="X70" s="520"/>
      <c r="Y70" s="520"/>
      <c r="Z70" s="520"/>
      <c r="AA70" s="520"/>
      <c r="AB70" s="520"/>
      <c r="AC70" s="520"/>
      <c r="AD70" s="370"/>
      <c r="AE70" s="370"/>
    </row>
    <row r="71" spans="1:31">
      <c r="A71" s="520"/>
      <c r="B71" s="520"/>
      <c r="C71" s="520"/>
      <c r="D71" s="520"/>
      <c r="E71" s="520"/>
      <c r="F71" s="520"/>
      <c r="G71" s="520"/>
      <c r="H71" s="520"/>
      <c r="I71" s="520"/>
      <c r="J71" s="520"/>
      <c r="K71" s="520"/>
      <c r="L71" s="520"/>
      <c r="M71" s="520"/>
      <c r="N71" s="520"/>
      <c r="O71" s="520"/>
      <c r="P71" s="520"/>
      <c r="Q71" s="520"/>
      <c r="R71" s="520"/>
      <c r="S71" s="520"/>
      <c r="T71" s="520"/>
      <c r="U71" s="520"/>
      <c r="V71" s="520"/>
      <c r="W71" s="520"/>
      <c r="X71" s="520"/>
      <c r="Y71" s="520"/>
      <c r="Z71" s="520"/>
      <c r="AA71" s="520"/>
      <c r="AB71" s="520"/>
      <c r="AC71" s="520"/>
      <c r="AD71" s="370"/>
      <c r="AE71" s="370"/>
    </row>
    <row r="72" spans="1:31">
      <c r="A72" s="520"/>
      <c r="B72" s="520"/>
      <c r="C72" s="520"/>
      <c r="D72" s="520"/>
      <c r="E72" s="520"/>
      <c r="F72" s="520"/>
      <c r="G72" s="520"/>
      <c r="H72" s="520"/>
      <c r="I72" s="520"/>
      <c r="J72" s="520"/>
      <c r="K72" s="520"/>
      <c r="L72" s="520"/>
      <c r="M72" s="520"/>
      <c r="N72" s="520"/>
      <c r="O72" s="520"/>
      <c r="P72" s="520"/>
      <c r="Q72" s="520"/>
      <c r="R72" s="520"/>
      <c r="S72" s="520"/>
      <c r="T72" s="520"/>
      <c r="U72" s="520"/>
      <c r="V72" s="520"/>
      <c r="W72" s="520"/>
      <c r="X72" s="520"/>
      <c r="Y72" s="520"/>
      <c r="Z72" s="520"/>
      <c r="AA72" s="520"/>
      <c r="AB72" s="520"/>
      <c r="AC72" s="520"/>
      <c r="AD72" s="370"/>
      <c r="AE72" s="370"/>
    </row>
    <row r="73" spans="1:31">
      <c r="A73" s="520"/>
      <c r="B73" s="520"/>
      <c r="C73" s="520"/>
      <c r="D73" s="520"/>
      <c r="E73" s="520"/>
      <c r="F73" s="520"/>
      <c r="G73" s="520"/>
      <c r="H73" s="520"/>
      <c r="I73" s="520"/>
      <c r="J73" s="520"/>
      <c r="K73" s="520"/>
      <c r="L73" s="520"/>
      <c r="M73" s="520"/>
      <c r="N73" s="520"/>
      <c r="O73" s="520"/>
      <c r="P73" s="520"/>
      <c r="Q73" s="520"/>
      <c r="R73" s="520"/>
      <c r="S73" s="520"/>
      <c r="T73" s="520"/>
      <c r="U73" s="520"/>
      <c r="V73" s="520"/>
      <c r="W73" s="520"/>
      <c r="X73" s="520"/>
      <c r="Y73" s="520"/>
      <c r="Z73" s="520"/>
      <c r="AA73" s="520"/>
      <c r="AB73" s="520"/>
      <c r="AC73" s="520"/>
      <c r="AD73" s="370"/>
      <c r="AE73" s="370"/>
    </row>
    <row r="74" spans="1:31">
      <c r="A74" s="520"/>
      <c r="B74" s="520"/>
      <c r="C74" s="520"/>
      <c r="D74" s="520"/>
      <c r="E74" s="520"/>
      <c r="F74" s="520"/>
      <c r="G74" s="520"/>
      <c r="H74" s="520"/>
      <c r="I74" s="520"/>
      <c r="J74" s="520"/>
      <c r="K74" s="520"/>
      <c r="L74" s="520"/>
      <c r="M74" s="520"/>
      <c r="N74" s="520"/>
      <c r="O74" s="520"/>
      <c r="P74" s="520"/>
      <c r="Q74" s="520"/>
      <c r="R74" s="520"/>
      <c r="S74" s="520"/>
      <c r="T74" s="520"/>
      <c r="U74" s="520"/>
      <c r="V74" s="520"/>
      <c r="W74" s="520"/>
      <c r="X74" s="520"/>
      <c r="Y74" s="520"/>
      <c r="Z74" s="520"/>
      <c r="AA74" s="520"/>
      <c r="AB74" s="520"/>
      <c r="AC74" s="520"/>
      <c r="AD74" s="370"/>
      <c r="AE74" s="370"/>
    </row>
    <row r="75" spans="1:31">
      <c r="A75" s="520"/>
      <c r="B75" s="520"/>
      <c r="C75" s="520"/>
      <c r="D75" s="520"/>
      <c r="E75" s="520"/>
      <c r="F75" s="520"/>
      <c r="G75" s="520"/>
      <c r="H75" s="520"/>
      <c r="I75" s="520"/>
      <c r="J75" s="520"/>
      <c r="K75" s="520"/>
      <c r="L75" s="520"/>
      <c r="M75" s="520"/>
      <c r="N75" s="520"/>
      <c r="O75" s="520"/>
      <c r="P75" s="520"/>
      <c r="Q75" s="520"/>
      <c r="R75" s="520"/>
      <c r="S75" s="520"/>
      <c r="T75" s="520"/>
      <c r="U75" s="520"/>
      <c r="V75" s="520"/>
      <c r="W75" s="520"/>
      <c r="X75" s="520"/>
      <c r="Y75" s="520"/>
      <c r="Z75" s="520"/>
      <c r="AA75" s="520"/>
      <c r="AB75" s="520"/>
      <c r="AC75" s="520"/>
      <c r="AD75" s="370"/>
      <c r="AE75" s="370"/>
    </row>
    <row r="76" spans="1:31">
      <c r="A76" s="520"/>
      <c r="B76" s="520"/>
      <c r="C76" s="520"/>
      <c r="D76" s="520"/>
      <c r="E76" s="520"/>
      <c r="F76" s="520"/>
      <c r="G76" s="520"/>
      <c r="H76" s="520"/>
      <c r="I76" s="520"/>
      <c r="J76" s="520"/>
      <c r="K76" s="520"/>
      <c r="L76" s="520"/>
      <c r="M76" s="520"/>
      <c r="N76" s="520"/>
      <c r="O76" s="520"/>
      <c r="P76" s="520"/>
      <c r="Q76" s="520"/>
      <c r="R76" s="520"/>
      <c r="S76" s="520"/>
      <c r="T76" s="520"/>
      <c r="U76" s="520"/>
      <c r="V76" s="520"/>
      <c r="W76" s="520"/>
      <c r="X76" s="520"/>
      <c r="Y76" s="520"/>
      <c r="Z76" s="520"/>
      <c r="AA76" s="520"/>
      <c r="AB76" s="520"/>
      <c r="AC76" s="520"/>
      <c r="AD76" s="370"/>
      <c r="AE76" s="370"/>
    </row>
    <row r="77" spans="1:31">
      <c r="Z77" s="370"/>
      <c r="AA77" s="370"/>
      <c r="AB77" s="370"/>
      <c r="AC77" s="370"/>
      <c r="AD77" s="370"/>
      <c r="AE77" s="370"/>
    </row>
    <row r="78" spans="1:31">
      <c r="A78" s="3" t="s">
        <v>5</v>
      </c>
      <c r="B78" s="3"/>
      <c r="Z78" s="370"/>
      <c r="AA78" s="370"/>
      <c r="AB78" s="370"/>
      <c r="AC78" s="370"/>
      <c r="AD78" s="370"/>
      <c r="AE78" s="370"/>
    </row>
    <row r="79" spans="1:31">
      <c r="Z79" s="370"/>
      <c r="AA79" s="370"/>
      <c r="AB79" s="370"/>
      <c r="AC79" s="370"/>
      <c r="AD79" s="370"/>
      <c r="AE79" s="370"/>
    </row>
    <row r="80" spans="1:31">
      <c r="Z80" s="370"/>
      <c r="AA80" s="370"/>
      <c r="AB80" s="370"/>
      <c r="AC80" s="370"/>
      <c r="AD80" s="370"/>
      <c r="AE80" s="370"/>
    </row>
    <row r="81" spans="26:31">
      <c r="Z81" s="370"/>
      <c r="AA81" s="370"/>
      <c r="AB81" s="370"/>
      <c r="AC81" s="370"/>
      <c r="AD81" s="370"/>
      <c r="AE81" s="370"/>
    </row>
    <row r="82" spans="26:31">
      <c r="Z82" s="370"/>
      <c r="AA82" s="370"/>
      <c r="AB82" s="370"/>
      <c r="AC82" s="370"/>
      <c r="AD82" s="370"/>
      <c r="AE82" s="370"/>
    </row>
    <row r="83" spans="26:31">
      <c r="Z83" s="370"/>
      <c r="AA83" s="370"/>
      <c r="AB83" s="370"/>
      <c r="AC83" s="370"/>
      <c r="AD83" s="370"/>
      <c r="AE83" s="370"/>
    </row>
    <row r="84" spans="26:31">
      <c r="Z84" s="370"/>
      <c r="AA84" s="370"/>
      <c r="AB84" s="370"/>
      <c r="AC84" s="370"/>
      <c r="AD84" s="370"/>
      <c r="AE84" s="370"/>
    </row>
    <row r="85" spans="26:31">
      <c r="Z85" s="370"/>
      <c r="AA85" s="370"/>
      <c r="AB85" s="370"/>
      <c r="AC85" s="370"/>
      <c r="AD85" s="370"/>
      <c r="AE85" s="370"/>
    </row>
    <row r="86" spans="26:31">
      <c r="Z86" s="370"/>
      <c r="AA86" s="370"/>
      <c r="AB86" s="370"/>
      <c r="AC86" s="370"/>
      <c r="AD86" s="370"/>
      <c r="AE86" s="370"/>
    </row>
    <row r="87" spans="26:31">
      <c r="Z87" s="370"/>
      <c r="AA87" s="370"/>
      <c r="AB87" s="370"/>
      <c r="AC87" s="370"/>
      <c r="AD87" s="370"/>
      <c r="AE87" s="370"/>
    </row>
    <row r="88" spans="26:31">
      <c r="Z88" s="370"/>
      <c r="AA88" s="370"/>
      <c r="AB88" s="370"/>
      <c r="AC88" s="370"/>
      <c r="AD88" s="370"/>
      <c r="AE88" s="370"/>
    </row>
    <row r="89" spans="26:31">
      <c r="Z89" s="370"/>
      <c r="AA89" s="370"/>
      <c r="AB89" s="370"/>
      <c r="AC89" s="370"/>
      <c r="AD89" s="370"/>
      <c r="AE89" s="370"/>
    </row>
    <row r="90" spans="26:31">
      <c r="Z90" s="370"/>
      <c r="AA90" s="370"/>
      <c r="AB90" s="370"/>
      <c r="AC90" s="370"/>
      <c r="AD90" s="370"/>
      <c r="AE90" s="370"/>
    </row>
    <row r="91" spans="26:31">
      <c r="Z91" s="370"/>
      <c r="AA91" s="370"/>
      <c r="AB91" s="370"/>
      <c r="AC91" s="370"/>
      <c r="AD91" s="370"/>
      <c r="AE91" s="370"/>
    </row>
    <row r="92" spans="26:31">
      <c r="Z92" s="370"/>
      <c r="AA92" s="370"/>
      <c r="AB92" s="370"/>
      <c r="AC92" s="370"/>
      <c r="AD92" s="370"/>
      <c r="AE92" s="370"/>
    </row>
    <row r="93" spans="26:31">
      <c r="Z93" s="370"/>
      <c r="AA93" s="370"/>
      <c r="AB93" s="370"/>
      <c r="AC93" s="370"/>
      <c r="AD93" s="370"/>
      <c r="AE93" s="370"/>
    </row>
    <row r="94" spans="26:31">
      <c r="Z94" s="370"/>
      <c r="AA94" s="370"/>
      <c r="AB94" s="370"/>
      <c r="AC94" s="370"/>
      <c r="AD94" s="370"/>
      <c r="AE94" s="370"/>
    </row>
    <row r="95" spans="26:31">
      <c r="Z95" s="370"/>
      <c r="AA95" s="370"/>
      <c r="AB95" s="370"/>
      <c r="AC95" s="370"/>
      <c r="AD95" s="370"/>
      <c r="AE95" s="370"/>
    </row>
    <row r="96" spans="26:31">
      <c r="Z96" s="370"/>
      <c r="AA96" s="370"/>
      <c r="AB96" s="370"/>
      <c r="AC96" s="370"/>
      <c r="AD96" s="370"/>
      <c r="AE96" s="370"/>
    </row>
    <row r="97" spans="26:31">
      <c r="Z97" s="370"/>
      <c r="AA97" s="370"/>
      <c r="AB97" s="370"/>
      <c r="AC97" s="370"/>
      <c r="AD97" s="370"/>
      <c r="AE97" s="370"/>
    </row>
    <row r="98" spans="26:31">
      <c r="Z98" s="370"/>
      <c r="AA98" s="370"/>
      <c r="AB98" s="370"/>
      <c r="AC98" s="370"/>
      <c r="AD98" s="370"/>
      <c r="AE98" s="370"/>
    </row>
    <row r="99" spans="26:31">
      <c r="Z99" s="370"/>
      <c r="AA99" s="370"/>
      <c r="AB99" s="370"/>
      <c r="AC99" s="370"/>
      <c r="AD99" s="370"/>
      <c r="AE99" s="370"/>
    </row>
    <row r="100" spans="26:31">
      <c r="Z100" s="370"/>
      <c r="AA100" s="370"/>
      <c r="AB100" s="370"/>
      <c r="AC100" s="370"/>
      <c r="AD100" s="370"/>
      <c r="AE100" s="370"/>
    </row>
    <row r="101" spans="26:31">
      <c r="Z101" s="370"/>
      <c r="AA101" s="370"/>
      <c r="AB101" s="370"/>
      <c r="AC101" s="370"/>
      <c r="AD101" s="370"/>
      <c r="AE101" s="370"/>
    </row>
    <row r="102" spans="26:31">
      <c r="Z102" s="370"/>
      <c r="AA102" s="370"/>
      <c r="AB102" s="370"/>
      <c r="AC102" s="370"/>
      <c r="AD102" s="370"/>
      <c r="AE102" s="370"/>
    </row>
    <row r="103" spans="26:31">
      <c r="Z103" s="370"/>
      <c r="AA103" s="370"/>
      <c r="AB103" s="370"/>
      <c r="AC103" s="370"/>
      <c r="AD103" s="370"/>
      <c r="AE103" s="370"/>
    </row>
    <row r="104" spans="26:31">
      <c r="Z104" s="370"/>
      <c r="AA104" s="370"/>
      <c r="AB104" s="370"/>
      <c r="AC104" s="370"/>
      <c r="AD104" s="370"/>
      <c r="AE104" s="370"/>
    </row>
    <row r="105" spans="26:31">
      <c r="Z105" s="370"/>
      <c r="AA105" s="370"/>
      <c r="AB105" s="370"/>
      <c r="AC105" s="370"/>
      <c r="AD105" s="370"/>
      <c r="AE105" s="370"/>
    </row>
    <row r="106" spans="26:31">
      <c r="Z106" s="370"/>
      <c r="AA106" s="370"/>
      <c r="AB106" s="370"/>
      <c r="AC106" s="370"/>
      <c r="AD106" s="370"/>
      <c r="AE106" s="370"/>
    </row>
    <row r="107" spans="26:31">
      <c r="Z107" s="370"/>
      <c r="AA107" s="370"/>
      <c r="AB107" s="370"/>
      <c r="AC107" s="370"/>
      <c r="AD107" s="370"/>
      <c r="AE107" s="370"/>
    </row>
    <row r="108" spans="26:31">
      <c r="Z108" s="370"/>
      <c r="AA108" s="370"/>
      <c r="AB108" s="370"/>
      <c r="AC108" s="370"/>
      <c r="AD108" s="370"/>
      <c r="AE108" s="370"/>
    </row>
    <row r="109" spans="26:31">
      <c r="Z109" s="370"/>
      <c r="AA109" s="370"/>
      <c r="AB109" s="370"/>
      <c r="AC109" s="370"/>
      <c r="AD109" s="370"/>
      <c r="AE109" s="370"/>
    </row>
    <row r="110" spans="26:31">
      <c r="Z110" s="370"/>
      <c r="AA110" s="370"/>
      <c r="AB110" s="370"/>
      <c r="AC110" s="370"/>
      <c r="AD110" s="370"/>
      <c r="AE110" s="370"/>
    </row>
    <row r="111" spans="26:31">
      <c r="Z111" s="370"/>
      <c r="AA111" s="370"/>
      <c r="AB111" s="370"/>
      <c r="AC111" s="370"/>
      <c r="AD111" s="370"/>
      <c r="AE111" s="370"/>
    </row>
    <row r="112" spans="26:31">
      <c r="Z112" s="370"/>
      <c r="AA112" s="370"/>
      <c r="AB112" s="370"/>
      <c r="AC112" s="370"/>
      <c r="AD112" s="370"/>
      <c r="AE112" s="370"/>
    </row>
    <row r="113" spans="26:31">
      <c r="Z113" s="370"/>
      <c r="AA113" s="370"/>
      <c r="AB113" s="370"/>
      <c r="AC113" s="370"/>
      <c r="AD113" s="370"/>
      <c r="AE113" s="370"/>
    </row>
    <row r="114" spans="26:31">
      <c r="Z114" s="370"/>
      <c r="AA114" s="370"/>
      <c r="AB114" s="370"/>
      <c r="AC114" s="370"/>
      <c r="AD114" s="370"/>
      <c r="AE114" s="370"/>
    </row>
    <row r="115" spans="26:31">
      <c r="Z115" s="370"/>
      <c r="AA115" s="370"/>
      <c r="AB115" s="370"/>
      <c r="AC115" s="370"/>
      <c r="AD115" s="370"/>
      <c r="AE115" s="370"/>
    </row>
    <row r="116" spans="26:31">
      <c r="Z116" s="370"/>
      <c r="AA116" s="370"/>
      <c r="AB116" s="370"/>
      <c r="AC116" s="370"/>
      <c r="AD116" s="370"/>
      <c r="AE116" s="370"/>
    </row>
    <row r="117" spans="26:31">
      <c r="Z117" s="370"/>
      <c r="AA117" s="370"/>
      <c r="AB117" s="370"/>
      <c r="AC117" s="370"/>
      <c r="AD117" s="370"/>
      <c r="AE117" s="370"/>
    </row>
    <row r="118" spans="26:31">
      <c r="Z118" s="370"/>
      <c r="AA118" s="370"/>
      <c r="AB118" s="370"/>
      <c r="AC118" s="370"/>
      <c r="AD118" s="370"/>
      <c r="AE118" s="370"/>
    </row>
    <row r="119" spans="26:31">
      <c r="Z119" s="370"/>
      <c r="AA119" s="370"/>
      <c r="AB119" s="370"/>
      <c r="AC119" s="370"/>
      <c r="AD119" s="370"/>
      <c r="AE119" s="370"/>
    </row>
    <row r="120" spans="26:31">
      <c r="Z120" s="370"/>
      <c r="AA120" s="370"/>
      <c r="AB120" s="370"/>
      <c r="AC120" s="370"/>
      <c r="AD120" s="370"/>
      <c r="AE120" s="370"/>
    </row>
    <row r="121" spans="26:31">
      <c r="Z121" s="370"/>
      <c r="AA121" s="370"/>
      <c r="AB121" s="370"/>
      <c r="AC121" s="370"/>
      <c r="AD121" s="370"/>
      <c r="AE121" s="370"/>
    </row>
    <row r="122" spans="26:31">
      <c r="Z122" s="370"/>
      <c r="AA122" s="370"/>
      <c r="AB122" s="370"/>
      <c r="AC122" s="370"/>
      <c r="AD122" s="370"/>
      <c r="AE122" s="370"/>
    </row>
    <row r="123" spans="26:31">
      <c r="Z123" s="370"/>
      <c r="AA123" s="370"/>
      <c r="AB123" s="370"/>
      <c r="AC123" s="370"/>
      <c r="AD123" s="370"/>
      <c r="AE123" s="370"/>
    </row>
    <row r="124" spans="26:31">
      <c r="Z124" s="370"/>
      <c r="AA124" s="370"/>
      <c r="AB124" s="370"/>
      <c r="AC124" s="370"/>
      <c r="AD124" s="370"/>
      <c r="AE124" s="370"/>
    </row>
    <row r="125" spans="26:31">
      <c r="Z125" s="370"/>
      <c r="AA125" s="370"/>
      <c r="AB125" s="370"/>
      <c r="AC125" s="370"/>
      <c r="AD125" s="370"/>
      <c r="AE125" s="370"/>
    </row>
    <row r="126" spans="26:31">
      <c r="Z126" s="370"/>
      <c r="AA126" s="370"/>
      <c r="AB126" s="370"/>
      <c r="AC126" s="370"/>
      <c r="AD126" s="370"/>
      <c r="AE126" s="370"/>
    </row>
    <row r="127" spans="26:31">
      <c r="Z127" s="370"/>
      <c r="AA127" s="370"/>
      <c r="AB127" s="370"/>
      <c r="AC127" s="370"/>
      <c r="AD127" s="370"/>
      <c r="AE127" s="370"/>
    </row>
    <row r="128" spans="26:31">
      <c r="Z128" s="370"/>
      <c r="AA128" s="370"/>
      <c r="AB128" s="370"/>
      <c r="AC128" s="370"/>
      <c r="AD128" s="370"/>
      <c r="AE128" s="370"/>
    </row>
    <row r="129" spans="26:31">
      <c r="Z129" s="370"/>
      <c r="AA129" s="370"/>
      <c r="AB129" s="370"/>
      <c r="AC129" s="370"/>
      <c r="AD129" s="370"/>
      <c r="AE129" s="370"/>
    </row>
    <row r="130" spans="26:31">
      <c r="Z130" s="370"/>
      <c r="AA130" s="370"/>
      <c r="AB130" s="370"/>
      <c r="AC130" s="370"/>
      <c r="AD130" s="370"/>
      <c r="AE130" s="370"/>
    </row>
    <row r="131" spans="26:31">
      <c r="Z131" s="370"/>
      <c r="AA131" s="370"/>
      <c r="AB131" s="370"/>
      <c r="AC131" s="370"/>
      <c r="AD131" s="370"/>
      <c r="AE131" s="370"/>
    </row>
    <row r="132" spans="26:31">
      <c r="Z132" s="370"/>
      <c r="AA132" s="370"/>
      <c r="AB132" s="370"/>
      <c r="AC132" s="370"/>
      <c r="AD132" s="370"/>
      <c r="AE132" s="370"/>
    </row>
    <row r="133" spans="26:31">
      <c r="Z133" s="370"/>
      <c r="AA133" s="370"/>
      <c r="AB133" s="370"/>
      <c r="AC133" s="370"/>
      <c r="AD133" s="370"/>
      <c r="AE133" s="370"/>
    </row>
    <row r="134" spans="26:31">
      <c r="Z134" s="370"/>
      <c r="AA134" s="370"/>
      <c r="AB134" s="370"/>
      <c r="AC134" s="370"/>
      <c r="AD134" s="370"/>
      <c r="AE134" s="370"/>
    </row>
    <row r="135" spans="26:31">
      <c r="Z135" s="370"/>
      <c r="AA135" s="370"/>
      <c r="AB135" s="370"/>
      <c r="AC135" s="370"/>
      <c r="AD135" s="370"/>
      <c r="AE135" s="370"/>
    </row>
    <row r="136" spans="26:31">
      <c r="Z136" s="370"/>
      <c r="AA136" s="370"/>
      <c r="AB136" s="370"/>
      <c r="AC136" s="370"/>
      <c r="AD136" s="370"/>
      <c r="AE136" s="370"/>
    </row>
    <row r="137" spans="26:31">
      <c r="Z137" s="370"/>
      <c r="AA137" s="370"/>
      <c r="AB137" s="370"/>
      <c r="AC137" s="370"/>
      <c r="AD137" s="370"/>
      <c r="AE137" s="370"/>
    </row>
    <row r="138" spans="26:31">
      <c r="Z138" s="370"/>
      <c r="AA138" s="370"/>
      <c r="AB138" s="370"/>
      <c r="AC138" s="370"/>
      <c r="AD138" s="370"/>
      <c r="AE138" s="370"/>
    </row>
    <row r="139" spans="26:31">
      <c r="Z139" s="370"/>
      <c r="AA139" s="370"/>
      <c r="AB139" s="370"/>
      <c r="AC139" s="370"/>
      <c r="AD139" s="370"/>
      <c r="AE139" s="370"/>
    </row>
    <row r="140" spans="26:31">
      <c r="Z140" s="370"/>
      <c r="AA140" s="370"/>
      <c r="AB140" s="370"/>
      <c r="AC140" s="370"/>
      <c r="AD140" s="370"/>
      <c r="AE140" s="370"/>
    </row>
    <row r="141" spans="26:31">
      <c r="Z141" s="370"/>
      <c r="AA141" s="370"/>
      <c r="AB141" s="370"/>
      <c r="AC141" s="370"/>
      <c r="AD141" s="370"/>
      <c r="AE141" s="370"/>
    </row>
    <row r="142" spans="26:31">
      <c r="Z142" s="370"/>
      <c r="AA142" s="370"/>
      <c r="AB142" s="370"/>
      <c r="AC142" s="370"/>
      <c r="AD142" s="370"/>
      <c r="AE142" s="370"/>
    </row>
    <row r="143" spans="26:31">
      <c r="Z143" s="370"/>
      <c r="AA143" s="370"/>
      <c r="AB143" s="370"/>
      <c r="AC143" s="370"/>
      <c r="AD143" s="370"/>
      <c r="AE143" s="370"/>
    </row>
    <row r="144" spans="26:31">
      <c r="Z144" s="370"/>
      <c r="AA144" s="370"/>
      <c r="AB144" s="370"/>
      <c r="AC144" s="370"/>
      <c r="AD144" s="370"/>
      <c r="AE144" s="370"/>
    </row>
    <row r="145" spans="26:31">
      <c r="Z145" s="370"/>
      <c r="AA145" s="370"/>
      <c r="AB145" s="370"/>
      <c r="AC145" s="370"/>
      <c r="AD145" s="370"/>
      <c r="AE145" s="370"/>
    </row>
    <row r="146" spans="26:31">
      <c r="Z146" s="370"/>
      <c r="AA146" s="370"/>
      <c r="AB146" s="370"/>
      <c r="AC146" s="370"/>
      <c r="AD146" s="370"/>
      <c r="AE146" s="370"/>
    </row>
    <row r="147" spans="26:31">
      <c r="Z147" s="370"/>
      <c r="AA147" s="370"/>
      <c r="AB147" s="370"/>
      <c r="AC147" s="370"/>
      <c r="AD147" s="370"/>
      <c r="AE147" s="370"/>
    </row>
    <row r="148" spans="26:31">
      <c r="Z148" s="370"/>
      <c r="AA148" s="370"/>
      <c r="AB148" s="370"/>
      <c r="AC148" s="370"/>
      <c r="AD148" s="370"/>
      <c r="AE148" s="370"/>
    </row>
    <row r="149" spans="26:31">
      <c r="Z149" s="370"/>
      <c r="AA149" s="370"/>
      <c r="AB149" s="370"/>
      <c r="AC149" s="370"/>
      <c r="AD149" s="370"/>
      <c r="AE149" s="370"/>
    </row>
    <row r="150" spans="26:31">
      <c r="Z150" s="370"/>
      <c r="AA150" s="370"/>
      <c r="AB150" s="370"/>
      <c r="AC150" s="370"/>
      <c r="AD150" s="370"/>
      <c r="AE150" s="370"/>
    </row>
    <row r="151" spans="26:31">
      <c r="Z151" s="370"/>
      <c r="AA151" s="370"/>
      <c r="AB151" s="370"/>
      <c r="AC151" s="370"/>
      <c r="AD151" s="370"/>
      <c r="AE151" s="370"/>
    </row>
    <row r="152" spans="26:31">
      <c r="Z152" s="370"/>
      <c r="AA152" s="370"/>
      <c r="AB152" s="370"/>
      <c r="AC152" s="370"/>
      <c r="AD152" s="370"/>
      <c r="AE152" s="370"/>
    </row>
    <row r="153" spans="26:31">
      <c r="Z153" s="370"/>
      <c r="AA153" s="370"/>
      <c r="AB153" s="370"/>
      <c r="AC153" s="370"/>
      <c r="AD153" s="370"/>
      <c r="AE153" s="370"/>
    </row>
    <row r="154" spans="26:31">
      <c r="Z154" s="370"/>
      <c r="AA154" s="370"/>
      <c r="AB154" s="370"/>
      <c r="AC154" s="370"/>
      <c r="AD154" s="370"/>
      <c r="AE154" s="370"/>
    </row>
    <row r="155" spans="26:31">
      <c r="Z155" s="370"/>
      <c r="AA155" s="370"/>
      <c r="AB155" s="370"/>
      <c r="AC155" s="370"/>
      <c r="AD155" s="370"/>
      <c r="AE155" s="370"/>
    </row>
    <row r="156" spans="26:31">
      <c r="Z156" s="370"/>
      <c r="AA156" s="370"/>
      <c r="AB156" s="370"/>
      <c r="AC156" s="370"/>
      <c r="AD156" s="370"/>
      <c r="AE156" s="370"/>
    </row>
    <row r="157" spans="26:31">
      <c r="Z157" s="370"/>
      <c r="AA157" s="370"/>
      <c r="AB157" s="370"/>
      <c r="AC157" s="370"/>
      <c r="AD157" s="370"/>
      <c r="AE157" s="370"/>
    </row>
    <row r="158" spans="26:31">
      <c r="Z158" s="370"/>
      <c r="AA158" s="370"/>
      <c r="AB158" s="370"/>
      <c r="AC158" s="370"/>
      <c r="AD158" s="370"/>
      <c r="AE158" s="370"/>
    </row>
    <row r="159" spans="26:31">
      <c r="Z159" s="370"/>
      <c r="AA159" s="370"/>
      <c r="AB159" s="370"/>
      <c r="AC159" s="370"/>
      <c r="AD159" s="370"/>
      <c r="AE159" s="370"/>
    </row>
    <row r="160" spans="26:31">
      <c r="Z160" s="370"/>
      <c r="AA160" s="370"/>
      <c r="AB160" s="370"/>
      <c r="AC160" s="370"/>
      <c r="AD160" s="370"/>
      <c r="AE160" s="370"/>
    </row>
    <row r="161" spans="26:31">
      <c r="Z161" s="370"/>
      <c r="AA161" s="370"/>
      <c r="AB161" s="370"/>
      <c r="AC161" s="370"/>
      <c r="AD161" s="370"/>
      <c r="AE161" s="370"/>
    </row>
    <row r="162" spans="26:31">
      <c r="Z162" s="370"/>
      <c r="AA162" s="370"/>
      <c r="AB162" s="370"/>
      <c r="AC162" s="370"/>
      <c r="AD162" s="370"/>
      <c r="AE162" s="370"/>
    </row>
    <row r="163" spans="26:31">
      <c r="Z163" s="370"/>
      <c r="AA163" s="370"/>
      <c r="AB163" s="370"/>
      <c r="AC163" s="370"/>
      <c r="AD163" s="370"/>
      <c r="AE163" s="370"/>
    </row>
    <row r="164" spans="26:31">
      <c r="Z164" s="370"/>
      <c r="AA164" s="370"/>
      <c r="AB164" s="370"/>
      <c r="AC164" s="370"/>
      <c r="AD164" s="370"/>
      <c r="AE164" s="370"/>
    </row>
    <row r="165" spans="26:31">
      <c r="Z165" s="370"/>
      <c r="AA165" s="370"/>
      <c r="AB165" s="370"/>
      <c r="AC165" s="370"/>
      <c r="AD165" s="370"/>
      <c r="AE165" s="370"/>
    </row>
    <row r="166" spans="26:31">
      <c r="Z166" s="370"/>
      <c r="AA166" s="370"/>
      <c r="AB166" s="370"/>
      <c r="AC166" s="370"/>
      <c r="AD166" s="370"/>
      <c r="AE166" s="370"/>
    </row>
    <row r="167" spans="26:31">
      <c r="Z167" s="370"/>
      <c r="AA167" s="370"/>
      <c r="AB167" s="370"/>
      <c r="AC167" s="370"/>
      <c r="AD167" s="370"/>
      <c r="AE167" s="370"/>
    </row>
    <row r="168" spans="26:31">
      <c r="Z168" s="370"/>
      <c r="AA168" s="370"/>
      <c r="AB168" s="370"/>
      <c r="AC168" s="370"/>
      <c r="AD168" s="370"/>
      <c r="AE168" s="370"/>
    </row>
    <row r="169" spans="26:31">
      <c r="Z169" s="370"/>
      <c r="AA169" s="370"/>
      <c r="AB169" s="370"/>
      <c r="AC169" s="370"/>
      <c r="AD169" s="370"/>
      <c r="AE169" s="370"/>
    </row>
    <row r="170" spans="26:31">
      <c r="Z170" s="370"/>
      <c r="AA170" s="370"/>
      <c r="AB170" s="370"/>
      <c r="AC170" s="370"/>
      <c r="AD170" s="370"/>
      <c r="AE170" s="370"/>
    </row>
    <row r="171" spans="26:31">
      <c r="Z171" s="370"/>
      <c r="AA171" s="370"/>
      <c r="AB171" s="370"/>
      <c r="AC171" s="370"/>
      <c r="AD171" s="370"/>
      <c r="AE171" s="370"/>
    </row>
    <row r="172" spans="26:31">
      <c r="Z172" s="370"/>
      <c r="AA172" s="370"/>
      <c r="AB172" s="370"/>
      <c r="AC172" s="370"/>
      <c r="AD172" s="370"/>
      <c r="AE172" s="370"/>
    </row>
    <row r="173" spans="26:31">
      <c r="Z173" s="370"/>
      <c r="AA173" s="370"/>
      <c r="AB173" s="370"/>
      <c r="AC173" s="370"/>
      <c r="AD173" s="370"/>
      <c r="AE173" s="370"/>
    </row>
    <row r="174" spans="26:31">
      <c r="Z174" s="370"/>
      <c r="AA174" s="370"/>
      <c r="AB174" s="370"/>
      <c r="AC174" s="370"/>
      <c r="AD174" s="370"/>
      <c r="AE174" s="370"/>
    </row>
    <row r="175" spans="26:31">
      <c r="Z175" s="370"/>
      <c r="AA175" s="370"/>
      <c r="AB175" s="370"/>
      <c r="AC175" s="370"/>
      <c r="AD175" s="370"/>
      <c r="AE175" s="370"/>
    </row>
    <row r="176" spans="26:31">
      <c r="Z176" s="370"/>
      <c r="AA176" s="370"/>
      <c r="AB176" s="370"/>
      <c r="AC176" s="370"/>
      <c r="AD176" s="370"/>
      <c r="AE176" s="370"/>
    </row>
    <row r="177" spans="26:31">
      <c r="Z177" s="370"/>
      <c r="AA177" s="370"/>
      <c r="AB177" s="370"/>
      <c r="AC177" s="370"/>
      <c r="AD177" s="370"/>
      <c r="AE177" s="370"/>
    </row>
    <row r="178" spans="26:31">
      <c r="Z178" s="370"/>
      <c r="AA178" s="370"/>
      <c r="AB178" s="370"/>
      <c r="AC178" s="370"/>
      <c r="AD178" s="370"/>
      <c r="AE178" s="370"/>
    </row>
    <row r="179" spans="26:31">
      <c r="Z179" s="370"/>
      <c r="AA179" s="370"/>
      <c r="AB179" s="370"/>
      <c r="AC179" s="370"/>
      <c r="AD179" s="370"/>
      <c r="AE179" s="370"/>
    </row>
    <row r="180" spans="26:31">
      <c r="Z180" s="370"/>
      <c r="AA180" s="370"/>
      <c r="AB180" s="370"/>
      <c r="AC180" s="370"/>
      <c r="AD180" s="370"/>
      <c r="AE180" s="370"/>
    </row>
    <row r="181" spans="26:31">
      <c r="Z181" s="370"/>
      <c r="AA181" s="370"/>
      <c r="AB181" s="370"/>
      <c r="AC181" s="370"/>
      <c r="AD181" s="370"/>
      <c r="AE181" s="370"/>
    </row>
    <row r="182" spans="26:31">
      <c r="Z182" s="370"/>
      <c r="AA182" s="370"/>
      <c r="AB182" s="370"/>
      <c r="AC182" s="370"/>
      <c r="AD182" s="370"/>
      <c r="AE182" s="370"/>
    </row>
    <row r="183" spans="26:31">
      <c r="Z183" s="370"/>
      <c r="AA183" s="370"/>
      <c r="AB183" s="370"/>
      <c r="AC183" s="370"/>
      <c r="AD183" s="370"/>
      <c r="AE183" s="370"/>
    </row>
    <row r="184" spans="26:31">
      <c r="Z184" s="370"/>
      <c r="AA184" s="370"/>
      <c r="AB184" s="370"/>
      <c r="AC184" s="370"/>
      <c r="AD184" s="370"/>
      <c r="AE184" s="370"/>
    </row>
    <row r="185" spans="26:31">
      <c r="Z185" s="370"/>
      <c r="AA185" s="370"/>
      <c r="AB185" s="370"/>
      <c r="AC185" s="370"/>
      <c r="AD185" s="370"/>
      <c r="AE185" s="370"/>
    </row>
    <row r="186" spans="26:31">
      <c r="Z186" s="370"/>
      <c r="AA186" s="370"/>
      <c r="AB186" s="370"/>
      <c r="AC186" s="370"/>
      <c r="AD186" s="370"/>
      <c r="AE186" s="370"/>
    </row>
    <row r="187" spans="26:31">
      <c r="Z187" s="370"/>
      <c r="AA187" s="370"/>
      <c r="AB187" s="370"/>
      <c r="AC187" s="370"/>
      <c r="AD187" s="370"/>
      <c r="AE187" s="370"/>
    </row>
    <row r="188" spans="26:31">
      <c r="Z188" s="370"/>
      <c r="AA188" s="370"/>
      <c r="AB188" s="370"/>
      <c r="AC188" s="370"/>
      <c r="AD188" s="370"/>
      <c r="AE188" s="370"/>
    </row>
    <row r="189" spans="26:31">
      <c r="Z189" s="370"/>
      <c r="AA189" s="370"/>
      <c r="AB189" s="370"/>
      <c r="AC189" s="370"/>
      <c r="AD189" s="370"/>
      <c r="AE189" s="370"/>
    </row>
    <row r="190" spans="26:31">
      <c r="Z190" s="370"/>
      <c r="AA190" s="370"/>
      <c r="AB190" s="370"/>
      <c r="AC190" s="370"/>
      <c r="AD190" s="370"/>
      <c r="AE190" s="370"/>
    </row>
    <row r="191" spans="26:31">
      <c r="Z191" s="370"/>
      <c r="AA191" s="370"/>
      <c r="AB191" s="370"/>
      <c r="AC191" s="370"/>
      <c r="AD191" s="370"/>
      <c r="AE191" s="370"/>
    </row>
    <row r="192" spans="26:31">
      <c r="Z192" s="370"/>
      <c r="AA192" s="370"/>
      <c r="AB192" s="370"/>
      <c r="AC192" s="370"/>
      <c r="AD192" s="370"/>
      <c r="AE192" s="370"/>
    </row>
    <row r="193" spans="26:31">
      <c r="Z193" s="370"/>
      <c r="AA193" s="370"/>
      <c r="AB193" s="370"/>
      <c r="AC193" s="370"/>
      <c r="AD193" s="370"/>
      <c r="AE193" s="370"/>
    </row>
    <row r="194" spans="26:31">
      <c r="Z194" s="370"/>
      <c r="AA194" s="370"/>
      <c r="AB194" s="370"/>
      <c r="AC194" s="370"/>
      <c r="AD194" s="370"/>
      <c r="AE194" s="370"/>
    </row>
    <row r="195" spans="26:31">
      <c r="Z195" s="370"/>
      <c r="AA195" s="370"/>
      <c r="AB195" s="370"/>
      <c r="AC195" s="370"/>
      <c r="AD195" s="370"/>
      <c r="AE195" s="370"/>
    </row>
    <row r="196" spans="26:31">
      <c r="Z196" s="370"/>
      <c r="AA196" s="370"/>
      <c r="AB196" s="370"/>
      <c r="AC196" s="370"/>
      <c r="AD196" s="370"/>
      <c r="AE196" s="370"/>
    </row>
    <row r="197" spans="26:31">
      <c r="Z197" s="370"/>
      <c r="AA197" s="370"/>
      <c r="AB197" s="370"/>
      <c r="AC197" s="370"/>
      <c r="AD197" s="370"/>
      <c r="AE197" s="370"/>
    </row>
    <row r="198" spans="26:31">
      <c r="Z198" s="370"/>
      <c r="AA198" s="370"/>
      <c r="AB198" s="370"/>
      <c r="AC198" s="370"/>
      <c r="AD198" s="370"/>
      <c r="AE198" s="370"/>
    </row>
    <row r="199" spans="26:31">
      <c r="Z199" s="370"/>
      <c r="AA199" s="370"/>
      <c r="AB199" s="370"/>
      <c r="AC199" s="370"/>
      <c r="AD199" s="370"/>
      <c r="AE199" s="370"/>
    </row>
    <row r="200" spans="26:31">
      <c r="Z200" s="370"/>
      <c r="AA200" s="370"/>
      <c r="AB200" s="370"/>
      <c r="AC200" s="370"/>
      <c r="AD200" s="370"/>
      <c r="AE200" s="370"/>
    </row>
    <row r="201" spans="26:31">
      <c r="Z201" s="370"/>
      <c r="AA201" s="370"/>
      <c r="AB201" s="370"/>
      <c r="AC201" s="370"/>
      <c r="AD201" s="370"/>
      <c r="AE201" s="370"/>
    </row>
    <row r="202" spans="26:31">
      <c r="Z202" s="370"/>
      <c r="AA202" s="370"/>
      <c r="AB202" s="370"/>
      <c r="AC202" s="370"/>
      <c r="AD202" s="370"/>
      <c r="AE202" s="370"/>
    </row>
    <row r="203" spans="26:31">
      <c r="Z203" s="370"/>
      <c r="AA203" s="370"/>
      <c r="AB203" s="370"/>
      <c r="AC203" s="370"/>
      <c r="AD203" s="370"/>
      <c r="AE203" s="370"/>
    </row>
    <row r="204" spans="26:31">
      <c r="Z204" s="370"/>
      <c r="AA204" s="370"/>
      <c r="AB204" s="370"/>
      <c r="AC204" s="370"/>
      <c r="AD204" s="370"/>
      <c r="AE204" s="370"/>
    </row>
    <row r="205" spans="26:31">
      <c r="Z205" s="370"/>
      <c r="AA205" s="370"/>
      <c r="AB205" s="370"/>
      <c r="AC205" s="370"/>
      <c r="AD205" s="370"/>
      <c r="AE205" s="370"/>
    </row>
    <row r="206" spans="26:31">
      <c r="Z206" s="370"/>
      <c r="AA206" s="370"/>
      <c r="AB206" s="370"/>
      <c r="AC206" s="370"/>
      <c r="AD206" s="370"/>
      <c r="AE206" s="370"/>
    </row>
    <row r="207" spans="26:31">
      <c r="Z207" s="370"/>
      <c r="AA207" s="370"/>
      <c r="AB207" s="370"/>
      <c r="AC207" s="370"/>
      <c r="AD207" s="370"/>
      <c r="AE207" s="370"/>
    </row>
    <row r="208" spans="26:31">
      <c r="Z208" s="370"/>
      <c r="AA208" s="370"/>
      <c r="AB208" s="370"/>
      <c r="AC208" s="370"/>
      <c r="AD208" s="370"/>
      <c r="AE208" s="370"/>
    </row>
    <row r="209" spans="26:31">
      <c r="Z209" s="370"/>
      <c r="AA209" s="370"/>
      <c r="AB209" s="370"/>
      <c r="AC209" s="370"/>
      <c r="AD209" s="370"/>
      <c r="AE209" s="370"/>
    </row>
    <row r="210" spans="26:31">
      <c r="Z210" s="370"/>
      <c r="AA210" s="370"/>
      <c r="AB210" s="370"/>
      <c r="AC210" s="370"/>
      <c r="AD210" s="370"/>
      <c r="AE210" s="370"/>
    </row>
    <row r="211" spans="26:31">
      <c r="Z211" s="370"/>
      <c r="AA211" s="370"/>
      <c r="AB211" s="370"/>
      <c r="AC211" s="370"/>
      <c r="AD211" s="370"/>
      <c r="AE211" s="370"/>
    </row>
    <row r="212" spans="26:31">
      <c r="Z212" s="370"/>
      <c r="AA212" s="370"/>
      <c r="AB212" s="370"/>
      <c r="AC212" s="370"/>
      <c r="AD212" s="370"/>
      <c r="AE212" s="370"/>
    </row>
    <row r="213" spans="26:31">
      <c r="Z213" s="370"/>
      <c r="AA213" s="370"/>
      <c r="AB213" s="370"/>
      <c r="AC213" s="370"/>
      <c r="AD213" s="370"/>
      <c r="AE213" s="370"/>
    </row>
    <row r="214" spans="26:31">
      <c r="Z214" s="370"/>
      <c r="AA214" s="370"/>
      <c r="AB214" s="370"/>
      <c r="AC214" s="370"/>
      <c r="AD214" s="370"/>
      <c r="AE214" s="370"/>
    </row>
    <row r="215" spans="26:31">
      <c r="Z215" s="370"/>
      <c r="AA215" s="370"/>
      <c r="AB215" s="370"/>
      <c r="AC215" s="370"/>
      <c r="AD215" s="370"/>
      <c r="AE215" s="370"/>
    </row>
    <row r="216" spans="26:31">
      <c r="Z216" s="370"/>
      <c r="AA216" s="370"/>
      <c r="AB216" s="370"/>
      <c r="AC216" s="370"/>
      <c r="AD216" s="370"/>
      <c r="AE216" s="370"/>
    </row>
    <row r="217" spans="26:31">
      <c r="Z217" s="370"/>
      <c r="AA217" s="370"/>
      <c r="AB217" s="370"/>
      <c r="AC217" s="370"/>
      <c r="AD217" s="370"/>
      <c r="AE217" s="370"/>
    </row>
    <row r="218" spans="26:31">
      <c r="Z218" s="370"/>
      <c r="AA218" s="370"/>
      <c r="AB218" s="370"/>
      <c r="AC218" s="370"/>
      <c r="AD218" s="370"/>
      <c r="AE218" s="370"/>
    </row>
    <row r="219" spans="26:31">
      <c r="Z219" s="370"/>
      <c r="AA219" s="370"/>
      <c r="AB219" s="370"/>
      <c r="AC219" s="370"/>
      <c r="AD219" s="370"/>
      <c r="AE219" s="370"/>
    </row>
    <row r="220" spans="26:31">
      <c r="Z220" s="370"/>
      <c r="AA220" s="370"/>
      <c r="AB220" s="370"/>
      <c r="AC220" s="370"/>
      <c r="AD220" s="370"/>
      <c r="AE220" s="370"/>
    </row>
    <row r="221" spans="26:31">
      <c r="Z221" s="370"/>
      <c r="AA221" s="370"/>
      <c r="AB221" s="370"/>
      <c r="AC221" s="370"/>
      <c r="AD221" s="370"/>
      <c r="AE221" s="370"/>
    </row>
    <row r="222" spans="26:31">
      <c r="Z222" s="370"/>
      <c r="AA222" s="370"/>
      <c r="AB222" s="370"/>
      <c r="AC222" s="370"/>
      <c r="AD222" s="370"/>
      <c r="AE222" s="370"/>
    </row>
    <row r="223" spans="26:31">
      <c r="Z223" s="370"/>
      <c r="AA223" s="370"/>
      <c r="AB223" s="370"/>
      <c r="AC223" s="370"/>
      <c r="AD223" s="370"/>
      <c r="AE223" s="370"/>
    </row>
    <row r="224" spans="26:31">
      <c r="Z224" s="370"/>
      <c r="AA224" s="370"/>
      <c r="AB224" s="370"/>
      <c r="AC224" s="370"/>
      <c r="AD224" s="370"/>
      <c r="AE224" s="370"/>
    </row>
    <row r="225" spans="26:31">
      <c r="Z225" s="370"/>
      <c r="AA225" s="370"/>
      <c r="AB225" s="370"/>
      <c r="AC225" s="370"/>
      <c r="AD225" s="370"/>
      <c r="AE225" s="370"/>
    </row>
    <row r="226" spans="26:31">
      <c r="Z226" s="370"/>
      <c r="AA226" s="370"/>
      <c r="AB226" s="370"/>
      <c r="AC226" s="370"/>
      <c r="AD226" s="370"/>
      <c r="AE226" s="370"/>
    </row>
    <row r="227" spans="26:31">
      <c r="Z227" s="370"/>
      <c r="AA227" s="370"/>
      <c r="AB227" s="370"/>
      <c r="AC227" s="370"/>
      <c r="AD227" s="370"/>
      <c r="AE227" s="370"/>
    </row>
    <row r="228" spans="26:31">
      <c r="Z228" s="370"/>
      <c r="AA228" s="370"/>
      <c r="AB228" s="370"/>
      <c r="AC228" s="370"/>
      <c r="AD228" s="370"/>
      <c r="AE228" s="370"/>
    </row>
    <row r="229" spans="26:31">
      <c r="Z229" s="370"/>
      <c r="AA229" s="370"/>
      <c r="AB229" s="370"/>
      <c r="AC229" s="370"/>
      <c r="AD229" s="370"/>
      <c r="AE229" s="370"/>
    </row>
    <row r="230" spans="26:31">
      <c r="Z230" s="370"/>
      <c r="AA230" s="370"/>
      <c r="AB230" s="370"/>
      <c r="AC230" s="370"/>
      <c r="AD230" s="370"/>
      <c r="AE230" s="370"/>
    </row>
    <row r="231" spans="26:31">
      <c r="Z231" s="370"/>
      <c r="AA231" s="370"/>
      <c r="AB231" s="370"/>
      <c r="AC231" s="370"/>
      <c r="AD231" s="370"/>
      <c r="AE231" s="370"/>
    </row>
    <row r="232" spans="26:31">
      <c r="Z232" s="370"/>
      <c r="AA232" s="370"/>
      <c r="AB232" s="370"/>
      <c r="AC232" s="370"/>
      <c r="AD232" s="370"/>
      <c r="AE232" s="370"/>
    </row>
    <row r="233" spans="26:31">
      <c r="Z233" s="370"/>
      <c r="AA233" s="370"/>
      <c r="AB233" s="370"/>
      <c r="AC233" s="370"/>
      <c r="AD233" s="370"/>
      <c r="AE233" s="370"/>
    </row>
    <row r="234" spans="26:31">
      <c r="Z234" s="370"/>
      <c r="AA234" s="370"/>
      <c r="AB234" s="370"/>
      <c r="AC234" s="370"/>
      <c r="AD234" s="370"/>
      <c r="AE234" s="370"/>
    </row>
    <row r="235" spans="26:31">
      <c r="Z235" s="370"/>
      <c r="AA235" s="370"/>
      <c r="AB235" s="370"/>
      <c r="AC235" s="370"/>
      <c r="AD235" s="370"/>
      <c r="AE235" s="370"/>
    </row>
    <row r="236" spans="26:31">
      <c r="Z236" s="370"/>
      <c r="AA236" s="370"/>
      <c r="AB236" s="370"/>
      <c r="AC236" s="370"/>
      <c r="AD236" s="370"/>
      <c r="AE236" s="370"/>
    </row>
    <row r="237" spans="26:31">
      <c r="Z237" s="370"/>
      <c r="AA237" s="370"/>
      <c r="AB237" s="370"/>
      <c r="AC237" s="370"/>
      <c r="AD237" s="370"/>
      <c r="AE237" s="370"/>
    </row>
    <row r="238" spans="26:31">
      <c r="Z238" s="370"/>
      <c r="AA238" s="370"/>
      <c r="AB238" s="370"/>
      <c r="AC238" s="370"/>
      <c r="AD238" s="370"/>
      <c r="AE238" s="370"/>
    </row>
    <row r="239" spans="26:31">
      <c r="Z239" s="370"/>
      <c r="AA239" s="370"/>
      <c r="AB239" s="370"/>
      <c r="AC239" s="370"/>
      <c r="AD239" s="370"/>
      <c r="AE239" s="370"/>
    </row>
    <row r="240" spans="26:31">
      <c r="Z240" s="370"/>
      <c r="AA240" s="370"/>
      <c r="AB240" s="370"/>
      <c r="AC240" s="370"/>
      <c r="AD240" s="370"/>
      <c r="AE240" s="370"/>
    </row>
    <row r="241" spans="26:31">
      <c r="Z241" s="370"/>
      <c r="AA241" s="370"/>
      <c r="AB241" s="370"/>
      <c r="AC241" s="370"/>
      <c r="AD241" s="370"/>
      <c r="AE241" s="370"/>
    </row>
    <row r="242" spans="26:31">
      <c r="Z242" s="370"/>
      <c r="AA242" s="370"/>
      <c r="AB242" s="370"/>
      <c r="AC242" s="370"/>
      <c r="AD242" s="370"/>
      <c r="AE242" s="370"/>
    </row>
    <row r="243" spans="26:31">
      <c r="Z243" s="370"/>
      <c r="AA243" s="370"/>
      <c r="AB243" s="370"/>
      <c r="AC243" s="370"/>
      <c r="AD243" s="370"/>
      <c r="AE243" s="370"/>
    </row>
    <row r="244" spans="26:31">
      <c r="Z244" s="370"/>
      <c r="AA244" s="370"/>
      <c r="AB244" s="370"/>
      <c r="AC244" s="370"/>
      <c r="AD244" s="370"/>
      <c r="AE244" s="370"/>
    </row>
    <row r="245" spans="26:31">
      <c r="Z245" s="370"/>
      <c r="AA245" s="370"/>
      <c r="AB245" s="370"/>
      <c r="AC245" s="370"/>
      <c r="AD245" s="370"/>
      <c r="AE245" s="370"/>
    </row>
    <row r="246" spans="26:31">
      <c r="Z246" s="370"/>
      <c r="AA246" s="370"/>
      <c r="AB246" s="370"/>
      <c r="AC246" s="370"/>
      <c r="AD246" s="370"/>
      <c r="AE246" s="370"/>
    </row>
    <row r="247" spans="26:31">
      <c r="Z247" s="370"/>
      <c r="AA247" s="370"/>
      <c r="AB247" s="370"/>
      <c r="AC247" s="370"/>
      <c r="AD247" s="370"/>
      <c r="AE247" s="370"/>
    </row>
    <row r="248" spans="26:31">
      <c r="Z248" s="370"/>
      <c r="AA248" s="370"/>
      <c r="AB248" s="370"/>
      <c r="AC248" s="370"/>
      <c r="AD248" s="370"/>
      <c r="AE248" s="370"/>
    </row>
    <row r="249" spans="26:31">
      <c r="Z249" s="370"/>
      <c r="AA249" s="370"/>
      <c r="AB249" s="370"/>
      <c r="AC249" s="370"/>
      <c r="AD249" s="370"/>
      <c r="AE249" s="370"/>
    </row>
    <row r="250" spans="26:31">
      <c r="Z250" s="370"/>
      <c r="AA250" s="370"/>
      <c r="AB250" s="370"/>
      <c r="AC250" s="370"/>
      <c r="AD250" s="370"/>
      <c r="AE250" s="370"/>
    </row>
    <row r="251" spans="26:31">
      <c r="Z251" s="370"/>
      <c r="AA251" s="370"/>
      <c r="AB251" s="370"/>
      <c r="AC251" s="370"/>
      <c r="AD251" s="370"/>
      <c r="AE251" s="370"/>
    </row>
    <row r="252" spans="26:31">
      <c r="Z252" s="370"/>
      <c r="AA252" s="370"/>
      <c r="AB252" s="370"/>
      <c r="AC252" s="370"/>
      <c r="AD252" s="370"/>
      <c r="AE252" s="370"/>
    </row>
    <row r="253" spans="26:31">
      <c r="Z253" s="370"/>
      <c r="AA253" s="370"/>
      <c r="AB253" s="370"/>
      <c r="AC253" s="370"/>
      <c r="AD253" s="370"/>
      <c r="AE253" s="370"/>
    </row>
    <row r="254" spans="26:31">
      <c r="Z254" s="370"/>
      <c r="AA254" s="370"/>
      <c r="AB254" s="370"/>
      <c r="AC254" s="370"/>
      <c r="AD254" s="370"/>
      <c r="AE254" s="370"/>
    </row>
    <row r="255" spans="26:31">
      <c r="Z255" s="370"/>
      <c r="AA255" s="370"/>
      <c r="AB255" s="370"/>
      <c r="AC255" s="370"/>
      <c r="AD255" s="370"/>
      <c r="AE255" s="370"/>
    </row>
    <row r="256" spans="26:31">
      <c r="Z256" s="370"/>
      <c r="AA256" s="370"/>
      <c r="AB256" s="370"/>
      <c r="AC256" s="370"/>
      <c r="AD256" s="370"/>
      <c r="AE256" s="370"/>
    </row>
    <row r="257" spans="26:31">
      <c r="Z257" s="370"/>
      <c r="AA257" s="370"/>
      <c r="AB257" s="370"/>
      <c r="AC257" s="370"/>
      <c r="AD257" s="370"/>
      <c r="AE257" s="370"/>
    </row>
    <row r="258" spans="26:31">
      <c r="Z258" s="370"/>
      <c r="AA258" s="370"/>
      <c r="AB258" s="370"/>
      <c r="AC258" s="370"/>
      <c r="AD258" s="370"/>
      <c r="AE258" s="370"/>
    </row>
    <row r="259" spans="26:31">
      <c r="Z259" s="370"/>
      <c r="AA259" s="370"/>
      <c r="AB259" s="370"/>
      <c r="AC259" s="370"/>
      <c r="AD259" s="370"/>
      <c r="AE259" s="370"/>
    </row>
    <row r="260" spans="26:31">
      <c r="Z260" s="370"/>
      <c r="AA260" s="370"/>
      <c r="AB260" s="370"/>
      <c r="AC260" s="370"/>
      <c r="AD260" s="370"/>
      <c r="AE260" s="370"/>
    </row>
    <row r="261" spans="26:31">
      <c r="Z261" s="370"/>
      <c r="AA261" s="370"/>
      <c r="AB261" s="370"/>
      <c r="AC261" s="370"/>
      <c r="AD261" s="370"/>
      <c r="AE261" s="370"/>
    </row>
    <row r="262" spans="26:31">
      <c r="Z262" s="370"/>
      <c r="AA262" s="370"/>
      <c r="AB262" s="370"/>
      <c r="AC262" s="370"/>
      <c r="AD262" s="370"/>
      <c r="AE262" s="370"/>
    </row>
    <row r="263" spans="26:31">
      <c r="Z263" s="370"/>
      <c r="AA263" s="370"/>
      <c r="AB263" s="370"/>
      <c r="AC263" s="370"/>
      <c r="AD263" s="370"/>
      <c r="AE263" s="370"/>
    </row>
    <row r="264" spans="26:31">
      <c r="Z264" s="370"/>
      <c r="AA264" s="370"/>
      <c r="AB264" s="370"/>
      <c r="AC264" s="370"/>
      <c r="AD264" s="370"/>
      <c r="AE264" s="370"/>
    </row>
    <row r="265" spans="26:31">
      <c r="Z265" s="370"/>
      <c r="AA265" s="370"/>
      <c r="AB265" s="370"/>
      <c r="AC265" s="370"/>
      <c r="AD265" s="370"/>
      <c r="AE265" s="370"/>
    </row>
    <row r="266" spans="26:31">
      <c r="Z266" s="370"/>
      <c r="AA266" s="370"/>
      <c r="AB266" s="370"/>
      <c r="AC266" s="370"/>
      <c r="AD266" s="370"/>
      <c r="AE266" s="370"/>
    </row>
    <row r="267" spans="26:31">
      <c r="Z267" s="370"/>
      <c r="AA267" s="370"/>
      <c r="AB267" s="370"/>
      <c r="AC267" s="370"/>
      <c r="AD267" s="370"/>
      <c r="AE267" s="370"/>
    </row>
    <row r="268" spans="26:31">
      <c r="Z268" s="370"/>
      <c r="AA268" s="370"/>
      <c r="AB268" s="370"/>
      <c r="AC268" s="370"/>
      <c r="AD268" s="370"/>
      <c r="AE268" s="370"/>
    </row>
    <row r="269" spans="26:31">
      <c r="Z269" s="370"/>
      <c r="AA269" s="370"/>
      <c r="AB269" s="370"/>
      <c r="AC269" s="370"/>
      <c r="AD269" s="370"/>
      <c r="AE269" s="370"/>
    </row>
    <row r="270" spans="26:31">
      <c r="Z270" s="370"/>
      <c r="AA270" s="370"/>
      <c r="AB270" s="370"/>
      <c r="AC270" s="370"/>
      <c r="AD270" s="370"/>
      <c r="AE270" s="370"/>
    </row>
    <row r="271" spans="26:31">
      <c r="Z271" s="370"/>
      <c r="AA271" s="370"/>
      <c r="AB271" s="370"/>
      <c r="AC271" s="370"/>
      <c r="AD271" s="370"/>
      <c r="AE271" s="370"/>
    </row>
    <row r="272" spans="26:31">
      <c r="Z272" s="370"/>
      <c r="AA272" s="370"/>
      <c r="AB272" s="370"/>
      <c r="AC272" s="370"/>
      <c r="AD272" s="370"/>
      <c r="AE272" s="370"/>
    </row>
    <row r="273" spans="26:31">
      <c r="Z273" s="370"/>
      <c r="AA273" s="370"/>
      <c r="AB273" s="370"/>
      <c r="AC273" s="370"/>
      <c r="AD273" s="370"/>
      <c r="AE273" s="370"/>
    </row>
    <row r="274" spans="26:31">
      <c r="Z274" s="370"/>
      <c r="AA274" s="370"/>
      <c r="AB274" s="370"/>
      <c r="AC274" s="370"/>
      <c r="AD274" s="370"/>
      <c r="AE274" s="370"/>
    </row>
    <row r="275" spans="26:31">
      <c r="Z275" s="370"/>
      <c r="AA275" s="370"/>
      <c r="AB275" s="370"/>
      <c r="AC275" s="370"/>
      <c r="AD275" s="370"/>
      <c r="AE275" s="370"/>
    </row>
    <row r="276" spans="26:31">
      <c r="Z276" s="370"/>
      <c r="AA276" s="370"/>
      <c r="AB276" s="370"/>
      <c r="AC276" s="370"/>
      <c r="AD276" s="370"/>
      <c r="AE276" s="370"/>
    </row>
    <row r="277" spans="26:31">
      <c r="Z277" s="370"/>
      <c r="AA277" s="370"/>
      <c r="AB277" s="370"/>
      <c r="AC277" s="370"/>
      <c r="AD277" s="370"/>
      <c r="AE277" s="370"/>
    </row>
    <row r="278" spans="26:31">
      <c r="Z278" s="370"/>
      <c r="AA278" s="370"/>
      <c r="AB278" s="370"/>
      <c r="AC278" s="370"/>
      <c r="AD278" s="370"/>
      <c r="AE278" s="370"/>
    </row>
    <row r="279" spans="26:31">
      <c r="Z279" s="370"/>
      <c r="AA279" s="370"/>
      <c r="AB279" s="370"/>
      <c r="AC279" s="370"/>
      <c r="AD279" s="370"/>
      <c r="AE279" s="370"/>
    </row>
    <row r="280" spans="26:31">
      <c r="Z280" s="370"/>
      <c r="AA280" s="370"/>
      <c r="AB280" s="370"/>
      <c r="AC280" s="370"/>
      <c r="AD280" s="370"/>
      <c r="AE280" s="370"/>
    </row>
    <row r="281" spans="26:31">
      <c r="Z281" s="370"/>
      <c r="AA281" s="370"/>
      <c r="AB281" s="370"/>
      <c r="AC281" s="370"/>
      <c r="AD281" s="370"/>
      <c r="AE281" s="370"/>
    </row>
    <row r="282" spans="26:31">
      <c r="Z282" s="370"/>
      <c r="AA282" s="370"/>
      <c r="AB282" s="370"/>
      <c r="AC282" s="370"/>
      <c r="AD282" s="370"/>
      <c r="AE282" s="370"/>
    </row>
    <row r="283" spans="26:31">
      <c r="Z283" s="370"/>
      <c r="AA283" s="370"/>
      <c r="AB283" s="370"/>
      <c r="AC283" s="370"/>
      <c r="AD283" s="370"/>
      <c r="AE283" s="370"/>
    </row>
    <row r="284" spans="26:31">
      <c r="Z284" s="370"/>
      <c r="AA284" s="370"/>
      <c r="AB284" s="370"/>
      <c r="AC284" s="370"/>
      <c r="AD284" s="370"/>
      <c r="AE284" s="370"/>
    </row>
    <row r="285" spans="26:31">
      <c r="Z285" s="370"/>
      <c r="AA285" s="370"/>
      <c r="AB285" s="370"/>
      <c r="AC285" s="370"/>
      <c r="AD285" s="370"/>
      <c r="AE285" s="370"/>
    </row>
    <row r="286" spans="26:31">
      <c r="Z286" s="370"/>
      <c r="AA286" s="370"/>
      <c r="AB286" s="370"/>
      <c r="AC286" s="370"/>
      <c r="AD286" s="370"/>
      <c r="AE286" s="370"/>
    </row>
    <row r="287" spans="26:31">
      <c r="Z287" s="370"/>
      <c r="AA287" s="370"/>
      <c r="AB287" s="370"/>
      <c r="AC287" s="370"/>
      <c r="AD287" s="370"/>
      <c r="AE287" s="370"/>
    </row>
    <row r="288" spans="26:31">
      <c r="Z288" s="370"/>
      <c r="AA288" s="370"/>
      <c r="AB288" s="370"/>
      <c r="AC288" s="370"/>
      <c r="AD288" s="370"/>
      <c r="AE288" s="370"/>
    </row>
    <row r="289" spans="26:31">
      <c r="Z289" s="370"/>
      <c r="AA289" s="370"/>
      <c r="AB289" s="370"/>
      <c r="AC289" s="370"/>
      <c r="AD289" s="370"/>
      <c r="AE289" s="370"/>
    </row>
    <row r="290" spans="26:31">
      <c r="Z290" s="370"/>
      <c r="AA290" s="370"/>
      <c r="AB290" s="370"/>
      <c r="AC290" s="370"/>
      <c r="AD290" s="370"/>
      <c r="AE290" s="370"/>
    </row>
    <row r="291" spans="26:31">
      <c r="Z291" s="370"/>
      <c r="AA291" s="370"/>
      <c r="AB291" s="370"/>
      <c r="AC291" s="370"/>
      <c r="AD291" s="370"/>
      <c r="AE291" s="370"/>
    </row>
    <row r="292" spans="26:31">
      <c r="Z292" s="370"/>
      <c r="AA292" s="370"/>
      <c r="AB292" s="370"/>
      <c r="AC292" s="370"/>
      <c r="AD292" s="370"/>
      <c r="AE292" s="370"/>
    </row>
    <row r="293" spans="26:31">
      <c r="Z293" s="370"/>
      <c r="AA293" s="370"/>
      <c r="AB293" s="370"/>
      <c r="AC293" s="370"/>
      <c r="AD293" s="370"/>
      <c r="AE293" s="370"/>
    </row>
    <row r="294" spans="26:31">
      <c r="Z294" s="370"/>
      <c r="AA294" s="370"/>
      <c r="AB294" s="370"/>
      <c r="AC294" s="370"/>
      <c r="AD294" s="370"/>
      <c r="AE294" s="370"/>
    </row>
    <row r="295" spans="26:31">
      <c r="Z295" s="370"/>
      <c r="AA295" s="370"/>
      <c r="AB295" s="370"/>
      <c r="AC295" s="370"/>
      <c r="AD295" s="370"/>
      <c r="AE295" s="370"/>
    </row>
    <row r="296" spans="26:31">
      <c r="Z296" s="370"/>
      <c r="AA296" s="370"/>
      <c r="AB296" s="370"/>
      <c r="AC296" s="370"/>
      <c r="AD296" s="370"/>
      <c r="AE296" s="370"/>
    </row>
    <row r="297" spans="26:31">
      <c r="Z297" s="370"/>
      <c r="AA297" s="370"/>
      <c r="AB297" s="370"/>
      <c r="AC297" s="370"/>
      <c r="AD297" s="370"/>
      <c r="AE297" s="370"/>
    </row>
    <row r="298" spans="26:31">
      <c r="Z298" s="370"/>
      <c r="AA298" s="370"/>
      <c r="AB298" s="370"/>
      <c r="AC298" s="370"/>
      <c r="AD298" s="370"/>
      <c r="AE298" s="370"/>
    </row>
    <row r="299" spans="26:31">
      <c r="Z299" s="370"/>
      <c r="AA299" s="370"/>
      <c r="AB299" s="370"/>
      <c r="AC299" s="370"/>
      <c r="AD299" s="370"/>
      <c r="AE299" s="370"/>
    </row>
    <row r="300" spans="26:31">
      <c r="Z300" s="370"/>
      <c r="AA300" s="370"/>
      <c r="AB300" s="370"/>
      <c r="AC300" s="370"/>
      <c r="AD300" s="370"/>
      <c r="AE300" s="370"/>
    </row>
    <row r="301" spans="26:31">
      <c r="Z301" s="370"/>
      <c r="AA301" s="370"/>
      <c r="AB301" s="370"/>
      <c r="AC301" s="370"/>
      <c r="AD301" s="370"/>
      <c r="AE301" s="370"/>
    </row>
    <row r="302" spans="26:31">
      <c r="Z302" s="370"/>
      <c r="AA302" s="370"/>
      <c r="AB302" s="370"/>
      <c r="AC302" s="370"/>
      <c r="AD302" s="370"/>
      <c r="AE302" s="370"/>
    </row>
    <row r="303" spans="26:31">
      <c r="Z303" s="370"/>
      <c r="AA303" s="370"/>
      <c r="AB303" s="370"/>
      <c r="AC303" s="370"/>
      <c r="AD303" s="370"/>
      <c r="AE303" s="370"/>
    </row>
    <row r="304" spans="26:31">
      <c r="Z304" s="370"/>
      <c r="AA304" s="370"/>
      <c r="AB304" s="370"/>
      <c r="AC304" s="370"/>
      <c r="AD304" s="370"/>
      <c r="AE304" s="370"/>
    </row>
    <row r="305" spans="26:31">
      <c r="Z305" s="370"/>
      <c r="AA305" s="370"/>
      <c r="AB305" s="370"/>
      <c r="AC305" s="370"/>
      <c r="AD305" s="370"/>
      <c r="AE305" s="370"/>
    </row>
    <row r="306" spans="26:31">
      <c r="Z306" s="370"/>
      <c r="AA306" s="370"/>
      <c r="AB306" s="370"/>
      <c r="AC306" s="370"/>
      <c r="AD306" s="370"/>
      <c r="AE306" s="370"/>
    </row>
    <row r="307" spans="26:31">
      <c r="Z307" s="370"/>
      <c r="AA307" s="370"/>
      <c r="AB307" s="370"/>
      <c r="AC307" s="370"/>
      <c r="AD307" s="370"/>
      <c r="AE307" s="370"/>
    </row>
    <row r="308" spans="26:31">
      <c r="Z308" s="370"/>
      <c r="AA308" s="370"/>
      <c r="AB308" s="370"/>
      <c r="AC308" s="370"/>
      <c r="AD308" s="370"/>
      <c r="AE308" s="370"/>
    </row>
    <row r="309" spans="26:31">
      <c r="Z309" s="370"/>
      <c r="AA309" s="370"/>
      <c r="AB309" s="370"/>
      <c r="AC309" s="370"/>
      <c r="AD309" s="370"/>
      <c r="AE309" s="370"/>
    </row>
    <row r="310" spans="26:31">
      <c r="Z310" s="370"/>
      <c r="AA310" s="370"/>
      <c r="AB310" s="370"/>
      <c r="AC310" s="370"/>
      <c r="AD310" s="370"/>
      <c r="AE310" s="370"/>
    </row>
    <row r="311" spans="26:31">
      <c r="Z311" s="370"/>
      <c r="AA311" s="370"/>
      <c r="AB311" s="370"/>
      <c r="AC311" s="370"/>
      <c r="AD311" s="370"/>
      <c r="AE311" s="370"/>
    </row>
    <row r="312" spans="26:31">
      <c r="Z312" s="370"/>
      <c r="AA312" s="370"/>
      <c r="AB312" s="370"/>
      <c r="AC312" s="370"/>
      <c r="AD312" s="370"/>
      <c r="AE312" s="370"/>
    </row>
    <row r="313" spans="26:31">
      <c r="Z313" s="370"/>
      <c r="AA313" s="370"/>
      <c r="AB313" s="370"/>
      <c r="AC313" s="370"/>
      <c r="AD313" s="370"/>
      <c r="AE313" s="370"/>
    </row>
    <row r="314" spans="26:31">
      <c r="Z314" s="370"/>
      <c r="AA314" s="370"/>
      <c r="AB314" s="370"/>
      <c r="AC314" s="370"/>
      <c r="AD314" s="370"/>
      <c r="AE314" s="370"/>
    </row>
    <row r="315" spans="26:31">
      <c r="Z315" s="370"/>
      <c r="AA315" s="370"/>
      <c r="AB315" s="370"/>
      <c r="AC315" s="370"/>
      <c r="AD315" s="370"/>
      <c r="AE315" s="370"/>
    </row>
    <row r="316" spans="26:31">
      <c r="Z316" s="370"/>
      <c r="AA316" s="370"/>
      <c r="AB316" s="370"/>
      <c r="AC316" s="370"/>
      <c r="AD316" s="370"/>
      <c r="AE316" s="370"/>
    </row>
    <row r="317" spans="26:31">
      <c r="Z317" s="370"/>
      <c r="AA317" s="370"/>
      <c r="AB317" s="370"/>
      <c r="AC317" s="370"/>
      <c r="AD317" s="370"/>
      <c r="AE317" s="370"/>
    </row>
    <row r="318" spans="26:31">
      <c r="Z318" s="370"/>
      <c r="AA318" s="370"/>
      <c r="AB318" s="370"/>
      <c r="AC318" s="370"/>
      <c r="AD318" s="370"/>
      <c r="AE318" s="370"/>
    </row>
    <row r="319" spans="26:31">
      <c r="Z319" s="370"/>
      <c r="AA319" s="370"/>
      <c r="AB319" s="370"/>
      <c r="AC319" s="370"/>
      <c r="AD319" s="370"/>
      <c r="AE319" s="370"/>
    </row>
    <row r="320" spans="26:31">
      <c r="Z320" s="370"/>
      <c r="AA320" s="370"/>
      <c r="AB320" s="370"/>
      <c r="AC320" s="370"/>
      <c r="AD320" s="370"/>
      <c r="AE320" s="370"/>
    </row>
    <row r="321" spans="26:31">
      <c r="Z321" s="370"/>
      <c r="AA321" s="370"/>
      <c r="AB321" s="370"/>
      <c r="AC321" s="370"/>
      <c r="AD321" s="370"/>
      <c r="AE321" s="370"/>
    </row>
    <row r="322" spans="26:31">
      <c r="Z322" s="370"/>
      <c r="AA322" s="370"/>
      <c r="AB322" s="370"/>
      <c r="AC322" s="370"/>
      <c r="AD322" s="370"/>
      <c r="AE322" s="370"/>
    </row>
    <row r="323" spans="26:31">
      <c r="Z323" s="370"/>
      <c r="AA323" s="370"/>
      <c r="AB323" s="370"/>
      <c r="AC323" s="370"/>
      <c r="AD323" s="370"/>
      <c r="AE323" s="370"/>
    </row>
    <row r="324" spans="26:31">
      <c r="Z324" s="370"/>
      <c r="AA324" s="370"/>
      <c r="AB324" s="370"/>
      <c r="AC324" s="370"/>
      <c r="AD324" s="370"/>
      <c r="AE324" s="370"/>
    </row>
    <row r="325" spans="26:31">
      <c r="Z325" s="370"/>
      <c r="AA325" s="370"/>
      <c r="AB325" s="370"/>
      <c r="AC325" s="370"/>
      <c r="AD325" s="370"/>
      <c r="AE325" s="370"/>
    </row>
    <row r="326" spans="26:31">
      <c r="Z326" s="370"/>
      <c r="AA326" s="370"/>
      <c r="AB326" s="370"/>
      <c r="AC326" s="370"/>
      <c r="AD326" s="370"/>
      <c r="AE326" s="370"/>
    </row>
    <row r="327" spans="26:31">
      <c r="Z327" s="370"/>
      <c r="AA327" s="370"/>
      <c r="AB327" s="370"/>
      <c r="AC327" s="370"/>
      <c r="AD327" s="370"/>
      <c r="AE327" s="370"/>
    </row>
    <row r="328" spans="26:31">
      <c r="Z328" s="370"/>
      <c r="AA328" s="370"/>
      <c r="AB328" s="370"/>
      <c r="AC328" s="370"/>
      <c r="AD328" s="370"/>
      <c r="AE328" s="370"/>
    </row>
    <row r="329" spans="26:31">
      <c r="Z329" s="370"/>
      <c r="AA329" s="370"/>
      <c r="AB329" s="370"/>
      <c r="AC329" s="370"/>
      <c r="AD329" s="370"/>
      <c r="AE329" s="370"/>
    </row>
    <row r="330" spans="26:31">
      <c r="Z330" s="370"/>
      <c r="AA330" s="370"/>
      <c r="AB330" s="370"/>
      <c r="AC330" s="370"/>
      <c r="AD330" s="370"/>
      <c r="AE330" s="370"/>
    </row>
    <row r="331" spans="26:31">
      <c r="Z331" s="370"/>
      <c r="AA331" s="370"/>
      <c r="AB331" s="370"/>
      <c r="AC331" s="370"/>
      <c r="AD331" s="370"/>
      <c r="AE331" s="370"/>
    </row>
    <row r="332" spans="26:31">
      <c r="Z332" s="370"/>
      <c r="AA332" s="370"/>
      <c r="AB332" s="370"/>
      <c r="AC332" s="370"/>
      <c r="AD332" s="370"/>
      <c r="AE332" s="370"/>
    </row>
    <row r="333" spans="26:31">
      <c r="Z333" s="370"/>
      <c r="AA333" s="370"/>
      <c r="AB333" s="370"/>
      <c r="AC333" s="370"/>
      <c r="AD333" s="370"/>
      <c r="AE333" s="370"/>
    </row>
    <row r="334" spans="26:31">
      <c r="Z334" s="370"/>
      <c r="AA334" s="370"/>
      <c r="AB334" s="370"/>
      <c r="AC334" s="370"/>
      <c r="AD334" s="370"/>
      <c r="AE334" s="370"/>
    </row>
    <row r="335" spans="26:31">
      <c r="Z335" s="370"/>
      <c r="AA335" s="370"/>
      <c r="AB335" s="370"/>
      <c r="AC335" s="370"/>
      <c r="AD335" s="370"/>
      <c r="AE335" s="370"/>
    </row>
    <row r="336" spans="26:31">
      <c r="Z336" s="370"/>
      <c r="AA336" s="370"/>
      <c r="AB336" s="370"/>
      <c r="AC336" s="370"/>
      <c r="AD336" s="370"/>
      <c r="AE336" s="370"/>
    </row>
    <row r="337" spans="26:31">
      <c r="Z337" s="370"/>
      <c r="AA337" s="370"/>
      <c r="AB337" s="370"/>
      <c r="AC337" s="370"/>
      <c r="AD337" s="370"/>
      <c r="AE337" s="370"/>
    </row>
    <row r="338" spans="26:31">
      <c r="Z338" s="370"/>
      <c r="AA338" s="370"/>
      <c r="AB338" s="370"/>
      <c r="AC338" s="370"/>
      <c r="AD338" s="370"/>
      <c r="AE338" s="370"/>
    </row>
    <row r="339" spans="26:31">
      <c r="Z339" s="370"/>
      <c r="AA339" s="370"/>
      <c r="AB339" s="370"/>
      <c r="AC339" s="370"/>
      <c r="AD339" s="370"/>
      <c r="AE339" s="370"/>
    </row>
    <row r="340" spans="26:31">
      <c r="Z340" s="370"/>
      <c r="AA340" s="370"/>
      <c r="AB340" s="370"/>
      <c r="AC340" s="370"/>
      <c r="AD340" s="370"/>
      <c r="AE340" s="370"/>
    </row>
    <row r="341" spans="26:31">
      <c r="Z341" s="370"/>
      <c r="AA341" s="370"/>
      <c r="AB341" s="370"/>
      <c r="AC341" s="370"/>
      <c r="AD341" s="370"/>
      <c r="AE341" s="370"/>
    </row>
    <row r="342" spans="26:31">
      <c r="Z342" s="370"/>
      <c r="AA342" s="370"/>
      <c r="AB342" s="370"/>
      <c r="AC342" s="370"/>
      <c r="AD342" s="370"/>
      <c r="AE342" s="370"/>
    </row>
    <row r="343" spans="26:31">
      <c r="Z343" s="370"/>
      <c r="AA343" s="370"/>
      <c r="AB343" s="370"/>
      <c r="AC343" s="370"/>
      <c r="AD343" s="370"/>
      <c r="AE343" s="370"/>
    </row>
    <row r="344" spans="26:31">
      <c r="Z344" s="370"/>
      <c r="AA344" s="370"/>
      <c r="AB344" s="370"/>
      <c r="AC344" s="370"/>
      <c r="AD344" s="370"/>
      <c r="AE344" s="370"/>
    </row>
    <row r="345" spans="26:31">
      <c r="Z345" s="370"/>
      <c r="AA345" s="370"/>
      <c r="AB345" s="370"/>
      <c r="AC345" s="370"/>
      <c r="AD345" s="370"/>
      <c r="AE345" s="370"/>
    </row>
    <row r="346" spans="26:31">
      <c r="Z346" s="370"/>
      <c r="AA346" s="370"/>
      <c r="AB346" s="370"/>
      <c r="AC346" s="370"/>
      <c r="AD346" s="370"/>
      <c r="AE346" s="370"/>
    </row>
    <row r="347" spans="26:31">
      <c r="Z347" s="370"/>
      <c r="AA347" s="370"/>
      <c r="AB347" s="370"/>
      <c r="AC347" s="370"/>
      <c r="AD347" s="370"/>
      <c r="AE347" s="370"/>
    </row>
    <row r="348" spans="26:31">
      <c r="Z348" s="370"/>
      <c r="AA348" s="370"/>
      <c r="AB348" s="370"/>
      <c r="AC348" s="370"/>
      <c r="AD348" s="370"/>
      <c r="AE348" s="370"/>
    </row>
    <row r="349" spans="26:31">
      <c r="Z349" s="370"/>
      <c r="AA349" s="370"/>
      <c r="AB349" s="370"/>
      <c r="AC349" s="370"/>
      <c r="AD349" s="370"/>
      <c r="AE349" s="370"/>
    </row>
    <row r="350" spans="26:31">
      <c r="Z350" s="370"/>
      <c r="AA350" s="370"/>
      <c r="AB350" s="370"/>
      <c r="AC350" s="370"/>
      <c r="AD350" s="370"/>
      <c r="AE350" s="370"/>
    </row>
    <row r="351" spans="26:31">
      <c r="Z351" s="370"/>
      <c r="AA351" s="370"/>
      <c r="AB351" s="370"/>
      <c r="AC351" s="370"/>
      <c r="AD351" s="370"/>
      <c r="AE351" s="370"/>
    </row>
    <row r="352" spans="26:31">
      <c r="Z352" s="370"/>
      <c r="AA352" s="370"/>
      <c r="AB352" s="370"/>
      <c r="AC352" s="370"/>
      <c r="AD352" s="370"/>
      <c r="AE352" s="370"/>
    </row>
    <row r="353" spans="26:31">
      <c r="Z353" s="370"/>
      <c r="AA353" s="370"/>
      <c r="AB353" s="370"/>
      <c r="AC353" s="370"/>
      <c r="AD353" s="370"/>
      <c r="AE353" s="370"/>
    </row>
    <row r="354" spans="26:31">
      <c r="Z354" s="370"/>
      <c r="AA354" s="370"/>
      <c r="AB354" s="370"/>
      <c r="AC354" s="370"/>
      <c r="AD354" s="370"/>
      <c r="AE354" s="370"/>
    </row>
    <row r="355" spans="26:31">
      <c r="Z355" s="370"/>
      <c r="AA355" s="370"/>
      <c r="AB355" s="370"/>
      <c r="AC355" s="370"/>
      <c r="AD355" s="370"/>
      <c r="AE355" s="370"/>
    </row>
    <row r="356" spans="26:31">
      <c r="Z356" s="370"/>
      <c r="AA356" s="370"/>
      <c r="AB356" s="370"/>
      <c r="AC356" s="370"/>
      <c r="AD356" s="370"/>
      <c r="AE356" s="370"/>
    </row>
    <row r="357" spans="26:31">
      <c r="Z357" s="370"/>
      <c r="AA357" s="370"/>
      <c r="AB357" s="370"/>
      <c r="AC357" s="370"/>
      <c r="AD357" s="370"/>
      <c r="AE357" s="370"/>
    </row>
    <row r="358" spans="26:31">
      <c r="Z358" s="370"/>
      <c r="AA358" s="370"/>
      <c r="AB358" s="370"/>
      <c r="AC358" s="370"/>
      <c r="AD358" s="370"/>
      <c r="AE358" s="370"/>
    </row>
    <row r="359" spans="26:31">
      <c r="Z359" s="370"/>
      <c r="AA359" s="370"/>
      <c r="AB359" s="370"/>
      <c r="AC359" s="370"/>
      <c r="AD359" s="370"/>
      <c r="AE359" s="370"/>
    </row>
    <row r="360" spans="26:31">
      <c r="Z360" s="370"/>
      <c r="AA360" s="370"/>
      <c r="AB360" s="370"/>
      <c r="AC360" s="370"/>
      <c r="AD360" s="370"/>
      <c r="AE360" s="370"/>
    </row>
    <row r="361" spans="26:31">
      <c r="Z361" s="370"/>
      <c r="AA361" s="370"/>
      <c r="AB361" s="370"/>
      <c r="AC361" s="370"/>
      <c r="AD361" s="370"/>
      <c r="AE361" s="370"/>
    </row>
    <row r="362" spans="26:31">
      <c r="Z362" s="370"/>
      <c r="AA362" s="370"/>
      <c r="AB362" s="370"/>
      <c r="AC362" s="370"/>
      <c r="AD362" s="370"/>
      <c r="AE362" s="370"/>
    </row>
    <row r="363" spans="26:31">
      <c r="Z363" s="370"/>
      <c r="AA363" s="370"/>
      <c r="AB363" s="370"/>
      <c r="AC363" s="370"/>
      <c r="AD363" s="370"/>
      <c r="AE363" s="370"/>
    </row>
    <row r="364" spans="26:31">
      <c r="Z364" s="370"/>
      <c r="AA364" s="370"/>
      <c r="AB364" s="370"/>
      <c r="AC364" s="370"/>
      <c r="AD364" s="370"/>
      <c r="AE364" s="370"/>
    </row>
    <row r="365" spans="26:31">
      <c r="Z365" s="370"/>
      <c r="AA365" s="370"/>
      <c r="AB365" s="370"/>
      <c r="AC365" s="370"/>
      <c r="AD365" s="370"/>
      <c r="AE365" s="370"/>
    </row>
    <row r="366" spans="26:31">
      <c r="Z366" s="370"/>
      <c r="AA366" s="370"/>
      <c r="AB366" s="370"/>
      <c r="AC366" s="370"/>
      <c r="AD366" s="370"/>
      <c r="AE366" s="370"/>
    </row>
    <row r="367" spans="26:31">
      <c r="Z367" s="370"/>
      <c r="AA367" s="370"/>
      <c r="AB367" s="370"/>
      <c r="AC367" s="370"/>
      <c r="AD367" s="370"/>
      <c r="AE367" s="370"/>
    </row>
    <row r="368" spans="26:31">
      <c r="Z368" s="370"/>
      <c r="AA368" s="370"/>
      <c r="AB368" s="370"/>
      <c r="AC368" s="370"/>
      <c r="AD368" s="370"/>
      <c r="AE368" s="370"/>
    </row>
    <row r="369" spans="26:31">
      <c r="Z369" s="370"/>
      <c r="AA369" s="370"/>
      <c r="AB369" s="370"/>
      <c r="AC369" s="370"/>
      <c r="AD369" s="370"/>
      <c r="AE369" s="370"/>
    </row>
    <row r="370" spans="26:31">
      <c r="Z370" s="370"/>
      <c r="AA370" s="370"/>
      <c r="AB370" s="370"/>
      <c r="AC370" s="370"/>
      <c r="AD370" s="370"/>
      <c r="AE370" s="370"/>
    </row>
    <row r="371" spans="26:31">
      <c r="Z371" s="370"/>
      <c r="AA371" s="370"/>
      <c r="AB371" s="370"/>
      <c r="AC371" s="370"/>
      <c r="AD371" s="370"/>
      <c r="AE371" s="370"/>
    </row>
    <row r="372" spans="26:31">
      <c r="Z372" s="370"/>
      <c r="AA372" s="370"/>
      <c r="AB372" s="370"/>
      <c r="AC372" s="370"/>
      <c r="AD372" s="370"/>
      <c r="AE372" s="370"/>
    </row>
    <row r="373" spans="26:31">
      <c r="Z373" s="370"/>
      <c r="AA373" s="370"/>
      <c r="AB373" s="370"/>
      <c r="AC373" s="370"/>
      <c r="AD373" s="370"/>
      <c r="AE373" s="370"/>
    </row>
    <row r="374" spans="26:31">
      <c r="Z374" s="370"/>
      <c r="AA374" s="370"/>
      <c r="AB374" s="370"/>
      <c r="AC374" s="370"/>
      <c r="AD374" s="370"/>
      <c r="AE374" s="370"/>
    </row>
    <row r="375" spans="26:31">
      <c r="Z375" s="370"/>
      <c r="AA375" s="370"/>
      <c r="AB375" s="370"/>
      <c r="AC375" s="370"/>
      <c r="AD375" s="370"/>
      <c r="AE375" s="370"/>
    </row>
    <row r="376" spans="26:31">
      <c r="Z376" s="370"/>
      <c r="AA376" s="370"/>
      <c r="AB376" s="370"/>
      <c r="AC376" s="370"/>
      <c r="AD376" s="370"/>
      <c r="AE376" s="370"/>
    </row>
    <row r="377" spans="26:31">
      <c r="Z377" s="370"/>
      <c r="AA377" s="370"/>
      <c r="AB377" s="370"/>
      <c r="AC377" s="370"/>
      <c r="AD377" s="370"/>
      <c r="AE377" s="370"/>
    </row>
    <row r="378" spans="26:31">
      <c r="Z378" s="370"/>
      <c r="AA378" s="370"/>
      <c r="AB378" s="370"/>
      <c r="AC378" s="370"/>
      <c r="AD378" s="370"/>
      <c r="AE378" s="370"/>
    </row>
    <row r="379" spans="26:31">
      <c r="Z379" s="370"/>
      <c r="AA379" s="370"/>
      <c r="AB379" s="370"/>
      <c r="AC379" s="370"/>
      <c r="AD379" s="370"/>
      <c r="AE379" s="370"/>
    </row>
    <row r="380" spans="26:31">
      <c r="Z380" s="370"/>
      <c r="AA380" s="370"/>
      <c r="AB380" s="370"/>
      <c r="AC380" s="370"/>
      <c r="AD380" s="370"/>
      <c r="AE380" s="370"/>
    </row>
    <row r="381" spans="26:31">
      <c r="Z381" s="370"/>
      <c r="AA381" s="370"/>
      <c r="AB381" s="370"/>
      <c r="AC381" s="370"/>
      <c r="AD381" s="370"/>
      <c r="AE381" s="370"/>
    </row>
    <row r="382" spans="26:31">
      <c r="Z382" s="370"/>
      <c r="AA382" s="370"/>
      <c r="AB382" s="370"/>
      <c r="AC382" s="370"/>
      <c r="AD382" s="370"/>
      <c r="AE382" s="370"/>
    </row>
    <row r="383" spans="26:31">
      <c r="Z383" s="370"/>
      <c r="AA383" s="370"/>
      <c r="AB383" s="370"/>
      <c r="AC383" s="370"/>
      <c r="AD383" s="370"/>
      <c r="AE383" s="370"/>
    </row>
    <row r="384" spans="26:31">
      <c r="Z384" s="370"/>
      <c r="AA384" s="370"/>
      <c r="AB384" s="370"/>
      <c r="AC384" s="370"/>
      <c r="AD384" s="370"/>
      <c r="AE384" s="370"/>
    </row>
    <row r="385" spans="26:31">
      <c r="Z385" s="370"/>
      <c r="AA385" s="370"/>
      <c r="AB385" s="370"/>
      <c r="AC385" s="370"/>
      <c r="AD385" s="370"/>
      <c r="AE385" s="370"/>
    </row>
    <row r="386" spans="26:31">
      <c r="Z386" s="370"/>
      <c r="AA386" s="370"/>
      <c r="AB386" s="370"/>
      <c r="AC386" s="370"/>
      <c r="AD386" s="370"/>
      <c r="AE386" s="370"/>
    </row>
    <row r="387" spans="26:31">
      <c r="Z387" s="370"/>
      <c r="AA387" s="370"/>
      <c r="AB387" s="370"/>
      <c r="AC387" s="370"/>
      <c r="AD387" s="370"/>
      <c r="AE387" s="370"/>
    </row>
    <row r="388" spans="26:31">
      <c r="Z388" s="370"/>
      <c r="AA388" s="370"/>
      <c r="AB388" s="370"/>
      <c r="AC388" s="370"/>
      <c r="AD388" s="370"/>
      <c r="AE388" s="370"/>
    </row>
    <row r="389" spans="26:31">
      <c r="Z389" s="370"/>
      <c r="AA389" s="370"/>
      <c r="AB389" s="370"/>
      <c r="AC389" s="370"/>
      <c r="AD389" s="370"/>
      <c r="AE389" s="370"/>
    </row>
    <row r="390" spans="26:31">
      <c r="Z390" s="370"/>
      <c r="AA390" s="370"/>
      <c r="AB390" s="370"/>
      <c r="AC390" s="370"/>
      <c r="AD390" s="370"/>
      <c r="AE390" s="370"/>
    </row>
    <row r="391" spans="26:31">
      <c r="Z391" s="370"/>
      <c r="AA391" s="370"/>
      <c r="AB391" s="370"/>
      <c r="AC391" s="370"/>
      <c r="AD391" s="370"/>
      <c r="AE391" s="370"/>
    </row>
    <row r="392" spans="26:31">
      <c r="Z392" s="370"/>
      <c r="AA392" s="370"/>
      <c r="AB392" s="370"/>
      <c r="AC392" s="370"/>
      <c r="AD392" s="370"/>
      <c r="AE392" s="370"/>
    </row>
    <row r="393" spans="26:31">
      <c r="Z393" s="370"/>
      <c r="AA393" s="370"/>
      <c r="AB393" s="370"/>
      <c r="AC393" s="370"/>
      <c r="AD393" s="370"/>
      <c r="AE393" s="370"/>
    </row>
    <row r="394" spans="26:31">
      <c r="Z394" s="370"/>
      <c r="AA394" s="370"/>
      <c r="AB394" s="370"/>
      <c r="AC394" s="370"/>
      <c r="AD394" s="370"/>
      <c r="AE394" s="370"/>
    </row>
    <row r="395" spans="26:31">
      <c r="Z395" s="370"/>
      <c r="AA395" s="370"/>
      <c r="AB395" s="370"/>
      <c r="AC395" s="370"/>
      <c r="AD395" s="370"/>
      <c r="AE395" s="370"/>
    </row>
    <row r="396" spans="26:31">
      <c r="Z396" s="370"/>
      <c r="AA396" s="370"/>
      <c r="AB396" s="370"/>
      <c r="AC396" s="370"/>
      <c r="AD396" s="370"/>
      <c r="AE396" s="370"/>
    </row>
    <row r="397" spans="26:31">
      <c r="Z397" s="370"/>
      <c r="AA397" s="370"/>
      <c r="AB397" s="370"/>
      <c r="AC397" s="370"/>
      <c r="AD397" s="370"/>
      <c r="AE397" s="370"/>
    </row>
    <row r="398" spans="26:31">
      <c r="Z398" s="370"/>
      <c r="AA398" s="370"/>
      <c r="AB398" s="370"/>
      <c r="AC398" s="370"/>
      <c r="AD398" s="370"/>
      <c r="AE398" s="370"/>
    </row>
    <row r="399" spans="26:31">
      <c r="Z399" s="370"/>
      <c r="AA399" s="370"/>
      <c r="AB399" s="370"/>
      <c r="AC399" s="370"/>
      <c r="AD399" s="370"/>
      <c r="AE399" s="370"/>
    </row>
    <row r="400" spans="26:31">
      <c r="Z400" s="370"/>
      <c r="AA400" s="370"/>
      <c r="AB400" s="370"/>
      <c r="AC400" s="370"/>
      <c r="AD400" s="370"/>
      <c r="AE400" s="370"/>
    </row>
    <row r="401" spans="26:31">
      <c r="Z401" s="370"/>
      <c r="AA401" s="370"/>
      <c r="AB401" s="370"/>
      <c r="AC401" s="370"/>
      <c r="AD401" s="370"/>
      <c r="AE401" s="370"/>
    </row>
    <row r="402" spans="26:31">
      <c r="Z402" s="370"/>
      <c r="AA402" s="370"/>
      <c r="AB402" s="370"/>
      <c r="AC402" s="370"/>
      <c r="AD402" s="370"/>
      <c r="AE402" s="370"/>
    </row>
    <row r="403" spans="26:31">
      <c r="Z403" s="370"/>
      <c r="AA403" s="370"/>
      <c r="AB403" s="370"/>
      <c r="AC403" s="370"/>
      <c r="AD403" s="370"/>
      <c r="AE403" s="370"/>
    </row>
    <row r="404" spans="26:31">
      <c r="Z404" s="370"/>
      <c r="AA404" s="370"/>
      <c r="AB404" s="370"/>
      <c r="AC404" s="370"/>
      <c r="AD404" s="370"/>
      <c r="AE404" s="370"/>
    </row>
    <row r="405" spans="26:31">
      <c r="Z405" s="370"/>
      <c r="AA405" s="370"/>
      <c r="AB405" s="370"/>
      <c r="AC405" s="370"/>
      <c r="AD405" s="370"/>
      <c r="AE405" s="370"/>
    </row>
    <row r="406" spans="26:31">
      <c r="Z406" s="370"/>
      <c r="AA406" s="370"/>
      <c r="AB406" s="370"/>
      <c r="AC406" s="370"/>
      <c r="AD406" s="370"/>
      <c r="AE406" s="370"/>
    </row>
    <row r="407" spans="26:31">
      <c r="Z407" s="370"/>
      <c r="AA407" s="370"/>
      <c r="AB407" s="370"/>
      <c r="AC407" s="370"/>
      <c r="AD407" s="370"/>
      <c r="AE407" s="370"/>
    </row>
    <row r="408" spans="26:31">
      <c r="Z408" s="370"/>
      <c r="AA408" s="370"/>
      <c r="AB408" s="370"/>
      <c r="AC408" s="370"/>
      <c r="AD408" s="370"/>
      <c r="AE408" s="370"/>
    </row>
    <row r="409" spans="26:31">
      <c r="Z409" s="370"/>
      <c r="AA409" s="370"/>
      <c r="AB409" s="370"/>
      <c r="AC409" s="370"/>
      <c r="AD409" s="370"/>
      <c r="AE409" s="370"/>
    </row>
    <row r="410" spans="26:31">
      <c r="Z410" s="370"/>
      <c r="AA410" s="370"/>
      <c r="AB410" s="370"/>
      <c r="AC410" s="370"/>
      <c r="AD410" s="370"/>
      <c r="AE410" s="370"/>
    </row>
    <row r="411" spans="26:31">
      <c r="Z411" s="370"/>
      <c r="AA411" s="370"/>
      <c r="AB411" s="370"/>
      <c r="AC411" s="370"/>
      <c r="AD411" s="370"/>
      <c r="AE411" s="370"/>
    </row>
    <row r="412" spans="26:31">
      <c r="Z412" s="370"/>
      <c r="AA412" s="370"/>
      <c r="AB412" s="370"/>
      <c r="AC412" s="370"/>
      <c r="AD412" s="370"/>
      <c r="AE412" s="370"/>
    </row>
    <row r="413" spans="26:31">
      <c r="Z413" s="370"/>
      <c r="AA413" s="370"/>
      <c r="AB413" s="370"/>
      <c r="AC413" s="370"/>
      <c r="AD413" s="370"/>
      <c r="AE413" s="370"/>
    </row>
    <row r="414" spans="26:31">
      <c r="Z414" s="370"/>
      <c r="AA414" s="370"/>
      <c r="AB414" s="370"/>
      <c r="AC414" s="370"/>
      <c r="AD414" s="370"/>
      <c r="AE414" s="370"/>
    </row>
    <row r="415" spans="26:31">
      <c r="Z415" s="370"/>
      <c r="AA415" s="370"/>
      <c r="AB415" s="370"/>
      <c r="AC415" s="370"/>
      <c r="AD415" s="370"/>
      <c r="AE415" s="370"/>
    </row>
    <row r="416" spans="26:31">
      <c r="Z416" s="370"/>
      <c r="AA416" s="370"/>
      <c r="AB416" s="370"/>
      <c r="AC416" s="370"/>
      <c r="AD416" s="370"/>
      <c r="AE416" s="370"/>
    </row>
    <row r="417" spans="26:31">
      <c r="Z417" s="370"/>
      <c r="AA417" s="370"/>
      <c r="AB417" s="370"/>
      <c r="AC417" s="370"/>
      <c r="AD417" s="370"/>
      <c r="AE417" s="370"/>
    </row>
    <row r="418" spans="26:31">
      <c r="Z418" s="370"/>
      <c r="AA418" s="370"/>
      <c r="AB418" s="370"/>
      <c r="AC418" s="370"/>
      <c r="AD418" s="370"/>
      <c r="AE418" s="370"/>
    </row>
    <row r="419" spans="26:31">
      <c r="Z419" s="370"/>
      <c r="AA419" s="370"/>
      <c r="AB419" s="370"/>
      <c r="AC419" s="370"/>
      <c r="AD419" s="370"/>
      <c r="AE419" s="370"/>
    </row>
    <row r="420" spans="26:31">
      <c r="Z420" s="370"/>
      <c r="AA420" s="370"/>
      <c r="AB420" s="370"/>
      <c r="AC420" s="370"/>
      <c r="AD420" s="370"/>
      <c r="AE420" s="370"/>
    </row>
    <row r="421" spans="26:31">
      <c r="Z421" s="370"/>
      <c r="AA421" s="370"/>
      <c r="AB421" s="370"/>
      <c r="AC421" s="370"/>
      <c r="AD421" s="370"/>
      <c r="AE421" s="370"/>
    </row>
    <row r="422" spans="26:31">
      <c r="Z422" s="370"/>
      <c r="AA422" s="370"/>
      <c r="AB422" s="370"/>
      <c r="AC422" s="370"/>
      <c r="AD422" s="370"/>
      <c r="AE422" s="370"/>
    </row>
    <row r="423" spans="26:31">
      <c r="Z423" s="370"/>
      <c r="AA423" s="370"/>
      <c r="AB423" s="370"/>
      <c r="AC423" s="370"/>
      <c r="AD423" s="370"/>
      <c r="AE423" s="370"/>
    </row>
    <row r="424" spans="26:31">
      <c r="Z424" s="370"/>
      <c r="AA424" s="370"/>
      <c r="AB424" s="370"/>
      <c r="AC424" s="370"/>
      <c r="AD424" s="370"/>
      <c r="AE424" s="370"/>
    </row>
    <row r="425" spans="26:31">
      <c r="Z425" s="370"/>
      <c r="AA425" s="370"/>
      <c r="AB425" s="370"/>
      <c r="AC425" s="370"/>
      <c r="AD425" s="370"/>
      <c r="AE425" s="370"/>
    </row>
    <row r="426" spans="26:31">
      <c r="Z426" s="370"/>
      <c r="AA426" s="370"/>
      <c r="AB426" s="370"/>
      <c r="AC426" s="370"/>
      <c r="AD426" s="370"/>
      <c r="AE426" s="370"/>
    </row>
    <row r="427" spans="26:31">
      <c r="Z427" s="370"/>
      <c r="AA427" s="370"/>
      <c r="AB427" s="370"/>
      <c r="AC427" s="370"/>
      <c r="AD427" s="370"/>
      <c r="AE427" s="370"/>
    </row>
    <row r="428" spans="26:31">
      <c r="Z428" s="370"/>
      <c r="AA428" s="370"/>
      <c r="AB428" s="370"/>
      <c r="AC428" s="370"/>
      <c r="AD428" s="370"/>
      <c r="AE428" s="370"/>
    </row>
    <row r="429" spans="26:31">
      <c r="Z429" s="370"/>
      <c r="AA429" s="370"/>
      <c r="AB429" s="370"/>
      <c r="AC429" s="370"/>
      <c r="AD429" s="370"/>
      <c r="AE429" s="370"/>
    </row>
    <row r="430" spans="26:31">
      <c r="Z430" s="370"/>
      <c r="AA430" s="370"/>
      <c r="AB430" s="370"/>
      <c r="AC430" s="370"/>
      <c r="AD430" s="370"/>
      <c r="AE430" s="370"/>
    </row>
    <row r="431" spans="26:31">
      <c r="Z431" s="370"/>
      <c r="AA431" s="370"/>
      <c r="AB431" s="370"/>
      <c r="AC431" s="370"/>
      <c r="AD431" s="370"/>
      <c r="AE431" s="370"/>
    </row>
    <row r="432" spans="26:31">
      <c r="Z432" s="370"/>
      <c r="AA432" s="370"/>
      <c r="AB432" s="370"/>
      <c r="AC432" s="370"/>
      <c r="AD432" s="370"/>
      <c r="AE432" s="370"/>
    </row>
    <row r="433" spans="26:31">
      <c r="Z433" s="370"/>
      <c r="AA433" s="370"/>
      <c r="AB433" s="370"/>
      <c r="AC433" s="370"/>
      <c r="AD433" s="370"/>
      <c r="AE433" s="370"/>
    </row>
    <row r="434" spans="26:31">
      <c r="Z434" s="370"/>
      <c r="AA434" s="370"/>
      <c r="AB434" s="370"/>
      <c r="AC434" s="370"/>
      <c r="AD434" s="370"/>
      <c r="AE434" s="370"/>
    </row>
    <row r="435" spans="26:31">
      <c r="Z435" s="370"/>
      <c r="AA435" s="370"/>
      <c r="AB435" s="370"/>
      <c r="AC435" s="370"/>
      <c r="AD435" s="370"/>
      <c r="AE435" s="370"/>
    </row>
    <row r="436" spans="26:31">
      <c r="Z436" s="370"/>
      <c r="AA436" s="370"/>
      <c r="AB436" s="370"/>
      <c r="AC436" s="370"/>
      <c r="AD436" s="370"/>
      <c r="AE436" s="370"/>
    </row>
    <row r="437" spans="26:31">
      <c r="Z437" s="370"/>
      <c r="AA437" s="370"/>
      <c r="AB437" s="370"/>
      <c r="AC437" s="370"/>
      <c r="AD437" s="370"/>
      <c r="AE437" s="370"/>
    </row>
    <row r="438" spans="26:31">
      <c r="Z438" s="370"/>
      <c r="AA438" s="370"/>
      <c r="AB438" s="370"/>
      <c r="AC438" s="370"/>
      <c r="AD438" s="370"/>
      <c r="AE438" s="370"/>
    </row>
    <row r="439" spans="26:31">
      <c r="Z439" s="370"/>
      <c r="AA439" s="370"/>
      <c r="AB439" s="370"/>
      <c r="AC439" s="370"/>
      <c r="AD439" s="370"/>
      <c r="AE439" s="370"/>
    </row>
    <row r="440" spans="26:31">
      <c r="Z440" s="370"/>
      <c r="AA440" s="370"/>
      <c r="AB440" s="370"/>
      <c r="AC440" s="370"/>
      <c r="AD440" s="370"/>
      <c r="AE440" s="370"/>
    </row>
    <row r="441" spans="26:31">
      <c r="Z441" s="370"/>
      <c r="AA441" s="370"/>
      <c r="AB441" s="370"/>
      <c r="AC441" s="370"/>
      <c r="AD441" s="370"/>
      <c r="AE441" s="370"/>
    </row>
    <row r="442" spans="26:31">
      <c r="Z442" s="370"/>
      <c r="AA442" s="370"/>
      <c r="AB442" s="370"/>
      <c r="AC442" s="370"/>
      <c r="AD442" s="370"/>
      <c r="AE442" s="370"/>
    </row>
    <row r="443" spans="26:31">
      <c r="Z443" s="370"/>
      <c r="AA443" s="370"/>
      <c r="AB443" s="370"/>
      <c r="AC443" s="370"/>
      <c r="AD443" s="370"/>
      <c r="AE443" s="370"/>
    </row>
    <row r="444" spans="26:31">
      <c r="Z444" s="370"/>
      <c r="AA444" s="370"/>
      <c r="AB444" s="370"/>
      <c r="AC444" s="370"/>
      <c r="AD444" s="370"/>
      <c r="AE444" s="370"/>
    </row>
    <row r="445" spans="26:31">
      <c r="Z445" s="370"/>
      <c r="AA445" s="370"/>
      <c r="AB445" s="370"/>
      <c r="AC445" s="370"/>
      <c r="AD445" s="370"/>
      <c r="AE445" s="370"/>
    </row>
    <row r="446" spans="26:31">
      <c r="Z446" s="370"/>
      <c r="AA446" s="370"/>
      <c r="AB446" s="370"/>
      <c r="AC446" s="370"/>
      <c r="AD446" s="370"/>
      <c r="AE446" s="370"/>
    </row>
    <row r="447" spans="26:31">
      <c r="Z447" s="370"/>
      <c r="AA447" s="370"/>
      <c r="AB447" s="370"/>
      <c r="AC447" s="370"/>
      <c r="AD447" s="370"/>
      <c r="AE447" s="370"/>
    </row>
    <row r="448" spans="26:31">
      <c r="Z448" s="370"/>
      <c r="AA448" s="370"/>
      <c r="AB448" s="370"/>
      <c r="AC448" s="370"/>
      <c r="AD448" s="370"/>
      <c r="AE448" s="370"/>
    </row>
    <row r="449" spans="26:31">
      <c r="Z449" s="370"/>
      <c r="AA449" s="370"/>
      <c r="AB449" s="370"/>
      <c r="AC449" s="370"/>
      <c r="AD449" s="370"/>
      <c r="AE449" s="370"/>
    </row>
    <row r="450" spans="26:31">
      <c r="Z450" s="370"/>
      <c r="AA450" s="370"/>
      <c r="AB450" s="370"/>
      <c r="AC450" s="370"/>
      <c r="AD450" s="370"/>
      <c r="AE450" s="370"/>
    </row>
    <row r="451" spans="26:31">
      <c r="Z451" s="370"/>
      <c r="AA451" s="370"/>
      <c r="AB451" s="370"/>
      <c r="AC451" s="370"/>
      <c r="AD451" s="370"/>
      <c r="AE451" s="370"/>
    </row>
    <row r="452" spans="26:31">
      <c r="Z452" s="370"/>
      <c r="AA452" s="370"/>
      <c r="AB452" s="370"/>
      <c r="AC452" s="370"/>
      <c r="AD452" s="370"/>
      <c r="AE452" s="370"/>
    </row>
    <row r="453" spans="26:31">
      <c r="Z453" s="370"/>
      <c r="AA453" s="370"/>
      <c r="AB453" s="370"/>
      <c r="AC453" s="370"/>
      <c r="AD453" s="370"/>
      <c r="AE453" s="370"/>
    </row>
    <row r="454" spans="26:31">
      <c r="Z454" s="370"/>
      <c r="AA454" s="370"/>
      <c r="AB454" s="370"/>
      <c r="AC454" s="370"/>
      <c r="AD454" s="370"/>
      <c r="AE454" s="370"/>
    </row>
    <row r="455" spans="26:31">
      <c r="Z455" s="370"/>
      <c r="AA455" s="370"/>
      <c r="AB455" s="370"/>
      <c r="AC455" s="370"/>
      <c r="AD455" s="370"/>
      <c r="AE455" s="370"/>
    </row>
    <row r="456" spans="26:31">
      <c r="Z456" s="370"/>
      <c r="AA456" s="370"/>
      <c r="AB456" s="370"/>
      <c r="AC456" s="370"/>
      <c r="AD456" s="370"/>
      <c r="AE456" s="370"/>
    </row>
    <row r="457" spans="26:31">
      <c r="Z457" s="370"/>
      <c r="AA457" s="370"/>
      <c r="AB457" s="370"/>
      <c r="AC457" s="370"/>
      <c r="AD457" s="370"/>
      <c r="AE457" s="370"/>
    </row>
    <row r="458" spans="26:31">
      <c r="Z458" s="370"/>
      <c r="AA458" s="370"/>
      <c r="AB458" s="370"/>
      <c r="AC458" s="370"/>
      <c r="AD458" s="370"/>
      <c r="AE458" s="370"/>
    </row>
    <row r="459" spans="26:31">
      <c r="Z459" s="370"/>
      <c r="AA459" s="370"/>
      <c r="AB459" s="370"/>
      <c r="AC459" s="370"/>
      <c r="AD459" s="370"/>
      <c r="AE459" s="370"/>
    </row>
    <row r="460" spans="26:31">
      <c r="Z460" s="370"/>
      <c r="AA460" s="370"/>
      <c r="AB460" s="370"/>
      <c r="AC460" s="370"/>
      <c r="AD460" s="370"/>
      <c r="AE460" s="370"/>
    </row>
    <row r="461" spans="26:31">
      <c r="Z461" s="370"/>
      <c r="AA461" s="370"/>
      <c r="AB461" s="370"/>
      <c r="AC461" s="370"/>
      <c r="AD461" s="370"/>
      <c r="AE461" s="370"/>
    </row>
    <row r="462" spans="26:31">
      <c r="Z462" s="370"/>
      <c r="AA462" s="370"/>
      <c r="AB462" s="370"/>
      <c r="AC462" s="370"/>
      <c r="AD462" s="370"/>
      <c r="AE462" s="370"/>
    </row>
    <row r="463" spans="26:31">
      <c r="Z463" s="370"/>
      <c r="AA463" s="370"/>
      <c r="AB463" s="370"/>
      <c r="AC463" s="370"/>
      <c r="AD463" s="370"/>
      <c r="AE463" s="370"/>
    </row>
    <row r="464" spans="26:31">
      <c r="Z464" s="370"/>
      <c r="AA464" s="370"/>
      <c r="AB464" s="370"/>
      <c r="AC464" s="370"/>
      <c r="AD464" s="370"/>
      <c r="AE464" s="370"/>
    </row>
    <row r="465" spans="26:31">
      <c r="Z465" s="370"/>
      <c r="AA465" s="370"/>
      <c r="AB465" s="370"/>
      <c r="AC465" s="370"/>
      <c r="AD465" s="370"/>
      <c r="AE465" s="370"/>
    </row>
    <row r="466" spans="26:31">
      <c r="Z466" s="370"/>
      <c r="AA466" s="370"/>
      <c r="AB466" s="370"/>
      <c r="AC466" s="370"/>
      <c r="AD466" s="370"/>
      <c r="AE466" s="370"/>
    </row>
    <row r="467" spans="26:31">
      <c r="Z467" s="370"/>
      <c r="AA467" s="370"/>
      <c r="AB467" s="370"/>
      <c r="AC467" s="370"/>
      <c r="AD467" s="370"/>
      <c r="AE467" s="370"/>
    </row>
    <row r="468" spans="26:31">
      <c r="Z468" s="370"/>
      <c r="AA468" s="370"/>
      <c r="AB468" s="370"/>
      <c r="AC468" s="370"/>
      <c r="AD468" s="370"/>
      <c r="AE468" s="370"/>
    </row>
    <row r="469" spans="26:31">
      <c r="Z469" s="370"/>
      <c r="AA469" s="370"/>
      <c r="AB469" s="370"/>
      <c r="AC469" s="370"/>
      <c r="AD469" s="370"/>
      <c r="AE469" s="370"/>
    </row>
    <row r="470" spans="26:31">
      <c r="Z470" s="370"/>
      <c r="AA470" s="370"/>
      <c r="AB470" s="370"/>
      <c r="AC470" s="370"/>
      <c r="AD470" s="370"/>
      <c r="AE470" s="370"/>
    </row>
    <row r="471" spans="26:31">
      <c r="Z471" s="370"/>
      <c r="AA471" s="370"/>
      <c r="AB471" s="370"/>
      <c r="AC471" s="370"/>
      <c r="AD471" s="370"/>
      <c r="AE471" s="370"/>
    </row>
    <row r="472" spans="26:31">
      <c r="Z472" s="370"/>
      <c r="AA472" s="370"/>
      <c r="AB472" s="370"/>
      <c r="AC472" s="370"/>
      <c r="AD472" s="370"/>
      <c r="AE472" s="370"/>
    </row>
    <row r="473" spans="26:31">
      <c r="Z473" s="370"/>
      <c r="AA473" s="370"/>
      <c r="AB473" s="370"/>
      <c r="AC473" s="370"/>
      <c r="AD473" s="370"/>
      <c r="AE473" s="370"/>
    </row>
    <row r="474" spans="26:31">
      <c r="Z474" s="370"/>
      <c r="AA474" s="370"/>
      <c r="AB474" s="370"/>
      <c r="AC474" s="370"/>
      <c r="AD474" s="370"/>
      <c r="AE474" s="370"/>
    </row>
    <row r="475" spans="26:31">
      <c r="Z475" s="370"/>
      <c r="AA475" s="370"/>
      <c r="AB475" s="370"/>
      <c r="AC475" s="370"/>
      <c r="AD475" s="370"/>
      <c r="AE475" s="370"/>
    </row>
    <row r="476" spans="26:31">
      <c r="Z476" s="370"/>
      <c r="AA476" s="370"/>
      <c r="AB476" s="370"/>
      <c r="AC476" s="370"/>
      <c r="AD476" s="370"/>
      <c r="AE476" s="370"/>
    </row>
    <row r="477" spans="26:31">
      <c r="Z477" s="370"/>
      <c r="AA477" s="370"/>
      <c r="AB477" s="370"/>
      <c r="AC477" s="370"/>
      <c r="AD477" s="370"/>
      <c r="AE477" s="370"/>
    </row>
    <row r="478" spans="26:31">
      <c r="Z478" s="370"/>
      <c r="AA478" s="370"/>
      <c r="AB478" s="370"/>
      <c r="AC478" s="370"/>
      <c r="AD478" s="370"/>
      <c r="AE478" s="370"/>
    </row>
    <row r="479" spans="26:31">
      <c r="Z479" s="370"/>
      <c r="AA479" s="370"/>
      <c r="AB479" s="370"/>
      <c r="AC479" s="370"/>
      <c r="AD479" s="370"/>
      <c r="AE479" s="370"/>
    </row>
    <row r="480" spans="26:31">
      <c r="Z480" s="370"/>
      <c r="AA480" s="370"/>
      <c r="AB480" s="370"/>
      <c r="AC480" s="370"/>
      <c r="AD480" s="370"/>
      <c r="AE480" s="370"/>
    </row>
    <row r="481" spans="26:31">
      <c r="Z481" s="370"/>
      <c r="AA481" s="370"/>
      <c r="AB481" s="370"/>
      <c r="AC481" s="370"/>
      <c r="AD481" s="370"/>
      <c r="AE481" s="370"/>
    </row>
    <row r="482" spans="26:31">
      <c r="Z482" s="370"/>
      <c r="AA482" s="370"/>
      <c r="AB482" s="370"/>
      <c r="AC482" s="370"/>
      <c r="AD482" s="370"/>
      <c r="AE482" s="370"/>
    </row>
    <row r="483" spans="26:31">
      <c r="Z483" s="370"/>
      <c r="AA483" s="370"/>
      <c r="AB483" s="370"/>
      <c r="AC483" s="370"/>
      <c r="AD483" s="370"/>
      <c r="AE483" s="370"/>
    </row>
    <row r="484" spans="26:31">
      <c r="Z484" s="370"/>
      <c r="AA484" s="370"/>
      <c r="AB484" s="370"/>
      <c r="AC484" s="370"/>
      <c r="AD484" s="370"/>
      <c r="AE484" s="370"/>
    </row>
    <row r="485" spans="26:31">
      <c r="Z485" s="370"/>
      <c r="AA485" s="370"/>
      <c r="AB485" s="370"/>
      <c r="AC485" s="370"/>
      <c r="AD485" s="370"/>
      <c r="AE485" s="370"/>
    </row>
    <row r="486" spans="26:31">
      <c r="Z486" s="370"/>
      <c r="AA486" s="370"/>
      <c r="AB486" s="370"/>
      <c r="AC486" s="370"/>
      <c r="AD486" s="370"/>
      <c r="AE486" s="370"/>
    </row>
    <row r="487" spans="26:31">
      <c r="Z487" s="370"/>
      <c r="AA487" s="370"/>
      <c r="AB487" s="370"/>
      <c r="AC487" s="370"/>
      <c r="AD487" s="370"/>
      <c r="AE487" s="370"/>
    </row>
    <row r="488" spans="26:31">
      <c r="Z488" s="370"/>
      <c r="AA488" s="370"/>
      <c r="AB488" s="370"/>
      <c r="AC488" s="370"/>
      <c r="AD488" s="370"/>
      <c r="AE488" s="370"/>
    </row>
    <row r="489" spans="26:31">
      <c r="Z489" s="370"/>
      <c r="AA489" s="370"/>
      <c r="AB489" s="370"/>
      <c r="AC489" s="370"/>
      <c r="AD489" s="370"/>
      <c r="AE489" s="370"/>
    </row>
    <row r="490" spans="26:31">
      <c r="Z490" s="370"/>
      <c r="AA490" s="370"/>
      <c r="AB490" s="370"/>
      <c r="AC490" s="370"/>
      <c r="AD490" s="370"/>
      <c r="AE490" s="370"/>
    </row>
    <row r="491" spans="26:31">
      <c r="Z491" s="370"/>
      <c r="AA491" s="370"/>
      <c r="AB491" s="370"/>
      <c r="AC491" s="370"/>
      <c r="AD491" s="370"/>
      <c r="AE491" s="370"/>
    </row>
    <row r="492" spans="26:31">
      <c r="Z492" s="370"/>
      <c r="AA492" s="370"/>
      <c r="AB492" s="370"/>
      <c r="AC492" s="370"/>
      <c r="AD492" s="370"/>
      <c r="AE492" s="370"/>
    </row>
    <row r="493" spans="26:31">
      <c r="Z493" s="370"/>
      <c r="AA493" s="370"/>
      <c r="AB493" s="370"/>
      <c r="AC493" s="370"/>
      <c r="AD493" s="370"/>
      <c r="AE493" s="370"/>
    </row>
    <row r="494" spans="26:31">
      <c r="Z494" s="370"/>
      <c r="AA494" s="370"/>
      <c r="AB494" s="370"/>
      <c r="AC494" s="370"/>
      <c r="AD494" s="370"/>
      <c r="AE494" s="370"/>
    </row>
    <row r="495" spans="26:31">
      <c r="Z495" s="370"/>
      <c r="AA495" s="370"/>
      <c r="AB495" s="370"/>
      <c r="AC495" s="370"/>
      <c r="AD495" s="370"/>
      <c r="AE495" s="370"/>
    </row>
    <row r="496" spans="26:31">
      <c r="Z496" s="370"/>
      <c r="AA496" s="370"/>
      <c r="AB496" s="370"/>
      <c r="AC496" s="370"/>
      <c r="AD496" s="370"/>
      <c r="AE496" s="370"/>
    </row>
    <row r="497" spans="26:31">
      <c r="Z497" s="370"/>
      <c r="AA497" s="370"/>
      <c r="AB497" s="370"/>
      <c r="AC497" s="370"/>
      <c r="AD497" s="370"/>
      <c r="AE497" s="370"/>
    </row>
    <row r="498" spans="26:31">
      <c r="Z498" s="370"/>
      <c r="AA498" s="370"/>
      <c r="AB498" s="370"/>
      <c r="AC498" s="370"/>
      <c r="AD498" s="370"/>
      <c r="AE498" s="370"/>
    </row>
    <row r="499" spans="26:31">
      <c r="Z499" s="370"/>
      <c r="AA499" s="370"/>
      <c r="AB499" s="370"/>
      <c r="AC499" s="370"/>
      <c r="AD499" s="370"/>
      <c r="AE499" s="370"/>
    </row>
    <row r="500" spans="26:31">
      <c r="Z500" s="370"/>
      <c r="AA500" s="370"/>
      <c r="AB500" s="370"/>
      <c r="AC500" s="370"/>
      <c r="AD500" s="370"/>
      <c r="AE500" s="370"/>
    </row>
    <row r="501" spans="26:31">
      <c r="Z501" s="370"/>
      <c r="AA501" s="370"/>
      <c r="AB501" s="370"/>
      <c r="AC501" s="370"/>
      <c r="AD501" s="370"/>
      <c r="AE501" s="370"/>
    </row>
    <row r="502" spans="26:31">
      <c r="Z502" s="370"/>
      <c r="AA502" s="370"/>
      <c r="AB502" s="370"/>
      <c r="AC502" s="370"/>
      <c r="AD502" s="370"/>
      <c r="AE502" s="370"/>
    </row>
    <row r="503" spans="26:31">
      <c r="Z503" s="370"/>
      <c r="AA503" s="370"/>
      <c r="AB503" s="370"/>
      <c r="AC503" s="370"/>
      <c r="AD503" s="370"/>
      <c r="AE503" s="370"/>
    </row>
    <row r="504" spans="26:31">
      <c r="Z504" s="370"/>
      <c r="AA504" s="370"/>
      <c r="AB504" s="370"/>
      <c r="AC504" s="370"/>
      <c r="AD504" s="370"/>
      <c r="AE504" s="370"/>
    </row>
    <row r="505" spans="26:31">
      <c r="Z505" s="370"/>
      <c r="AA505" s="370"/>
      <c r="AB505" s="370"/>
      <c r="AC505" s="370"/>
      <c r="AD505" s="370"/>
      <c r="AE505" s="370"/>
    </row>
    <row r="506" spans="26:31">
      <c r="Z506" s="370"/>
      <c r="AA506" s="370"/>
      <c r="AB506" s="370"/>
      <c r="AC506" s="370"/>
      <c r="AD506" s="370"/>
      <c r="AE506" s="370"/>
    </row>
    <row r="507" spans="26:31">
      <c r="Z507" s="370"/>
      <c r="AA507" s="370"/>
      <c r="AB507" s="370"/>
      <c r="AC507" s="370"/>
      <c r="AD507" s="370"/>
      <c r="AE507" s="370"/>
    </row>
    <row r="508" spans="26:31">
      <c r="Z508" s="370"/>
      <c r="AA508" s="370"/>
      <c r="AB508" s="370"/>
      <c r="AC508" s="370"/>
      <c r="AD508" s="370"/>
      <c r="AE508" s="370"/>
    </row>
    <row r="509" spans="26:31">
      <c r="Z509" s="370"/>
      <c r="AA509" s="370"/>
      <c r="AB509" s="370"/>
      <c r="AC509" s="370"/>
      <c r="AD509" s="370"/>
      <c r="AE509" s="370"/>
    </row>
    <row r="510" spans="26:31">
      <c r="Z510" s="370"/>
      <c r="AA510" s="370"/>
      <c r="AB510" s="370"/>
      <c r="AC510" s="370"/>
      <c r="AD510" s="370"/>
      <c r="AE510" s="370"/>
    </row>
    <row r="511" spans="26:31">
      <c r="Z511" s="370"/>
      <c r="AA511" s="370"/>
      <c r="AB511" s="370"/>
      <c r="AC511" s="370"/>
      <c r="AD511" s="370"/>
      <c r="AE511" s="370"/>
    </row>
    <row r="512" spans="26:31">
      <c r="Z512" s="370"/>
      <c r="AA512" s="370"/>
      <c r="AB512" s="370"/>
      <c r="AC512" s="370"/>
      <c r="AD512" s="370"/>
      <c r="AE512" s="370"/>
    </row>
    <row r="513" spans="26:31">
      <c r="Z513" s="370"/>
      <c r="AA513" s="370"/>
      <c r="AB513" s="370"/>
      <c r="AC513" s="370"/>
      <c r="AD513" s="370"/>
      <c r="AE513" s="370"/>
    </row>
    <row r="514" spans="26:31">
      <c r="Z514" s="370"/>
      <c r="AA514" s="370"/>
      <c r="AB514" s="370"/>
      <c r="AC514" s="370"/>
      <c r="AD514" s="370"/>
      <c r="AE514" s="370"/>
    </row>
    <row r="515" spans="26:31">
      <c r="Z515" s="370"/>
      <c r="AA515" s="370"/>
      <c r="AB515" s="370"/>
      <c r="AC515" s="370"/>
      <c r="AD515" s="370"/>
      <c r="AE515" s="370"/>
    </row>
    <row r="516" spans="26:31">
      <c r="Z516" s="370"/>
      <c r="AA516" s="370"/>
      <c r="AB516" s="370"/>
      <c r="AC516" s="370"/>
      <c r="AD516" s="370"/>
      <c r="AE516" s="370"/>
    </row>
    <row r="517" spans="26:31">
      <c r="Z517" s="370"/>
      <c r="AA517" s="370"/>
      <c r="AB517" s="370"/>
      <c r="AC517" s="370"/>
      <c r="AD517" s="370"/>
      <c r="AE517" s="370"/>
    </row>
    <row r="518" spans="26:31">
      <c r="Z518" s="370"/>
      <c r="AA518" s="370"/>
      <c r="AB518" s="370"/>
      <c r="AC518" s="370"/>
      <c r="AD518" s="370"/>
      <c r="AE518" s="370"/>
    </row>
    <row r="519" spans="26:31">
      <c r="Z519" s="370"/>
      <c r="AA519" s="370"/>
      <c r="AB519" s="370"/>
      <c r="AC519" s="370"/>
      <c r="AD519" s="370"/>
      <c r="AE519" s="370"/>
    </row>
    <row r="520" spans="26:31">
      <c r="Z520" s="370"/>
      <c r="AA520" s="370"/>
      <c r="AB520" s="370"/>
      <c r="AC520" s="370"/>
      <c r="AD520" s="370"/>
      <c r="AE520" s="370"/>
    </row>
    <row r="521" spans="26:31">
      <c r="Z521" s="370"/>
      <c r="AA521" s="370"/>
      <c r="AB521" s="370"/>
      <c r="AC521" s="370"/>
      <c r="AD521" s="370"/>
      <c r="AE521" s="370"/>
    </row>
    <row r="522" spans="26:31">
      <c r="Z522" s="370"/>
      <c r="AA522" s="370"/>
      <c r="AB522" s="370"/>
      <c r="AC522" s="370"/>
      <c r="AD522" s="370"/>
      <c r="AE522" s="370"/>
    </row>
    <row r="523" spans="26:31">
      <c r="Z523" s="370"/>
      <c r="AA523" s="370"/>
      <c r="AB523" s="370"/>
      <c r="AC523" s="370"/>
      <c r="AD523" s="370"/>
      <c r="AE523" s="370"/>
    </row>
    <row r="524" spans="26:31">
      <c r="Z524" s="370"/>
      <c r="AA524" s="370"/>
      <c r="AB524" s="370"/>
      <c r="AC524" s="370"/>
      <c r="AD524" s="370"/>
      <c r="AE524" s="370"/>
    </row>
    <row r="525" spans="26:31">
      <c r="Z525" s="370"/>
      <c r="AA525" s="370"/>
      <c r="AB525" s="370"/>
      <c r="AC525" s="370"/>
      <c r="AD525" s="370"/>
      <c r="AE525" s="370"/>
    </row>
    <row r="526" spans="26:31">
      <c r="Z526" s="370"/>
      <c r="AA526" s="370"/>
      <c r="AB526" s="370"/>
      <c r="AC526" s="370"/>
      <c r="AD526" s="370"/>
      <c r="AE526" s="370"/>
    </row>
    <row r="527" spans="26:31">
      <c r="Z527" s="370"/>
      <c r="AA527" s="370"/>
      <c r="AB527" s="370"/>
      <c r="AC527" s="370"/>
      <c r="AD527" s="370"/>
      <c r="AE527" s="370"/>
    </row>
    <row r="528" spans="26:31">
      <c r="Z528" s="370"/>
      <c r="AA528" s="370"/>
      <c r="AB528" s="370"/>
      <c r="AC528" s="370"/>
      <c r="AD528" s="370"/>
      <c r="AE528" s="370"/>
    </row>
    <row r="529" spans="26:31">
      <c r="Z529" s="370"/>
      <c r="AA529" s="370"/>
      <c r="AB529" s="370"/>
      <c r="AC529" s="370"/>
      <c r="AD529" s="370"/>
      <c r="AE529" s="370"/>
    </row>
    <row r="530" spans="26:31">
      <c r="Z530" s="370"/>
      <c r="AA530" s="370"/>
      <c r="AB530" s="370"/>
      <c r="AC530" s="370"/>
      <c r="AD530" s="370"/>
      <c r="AE530" s="370"/>
    </row>
    <row r="531" spans="26:31">
      <c r="Z531" s="370"/>
      <c r="AA531" s="370"/>
      <c r="AB531" s="370"/>
      <c r="AC531" s="370"/>
      <c r="AD531" s="370"/>
      <c r="AE531" s="370"/>
    </row>
    <row r="532" spans="26:31">
      <c r="Z532" s="370"/>
      <c r="AA532" s="370"/>
      <c r="AB532" s="370"/>
      <c r="AC532" s="370"/>
      <c r="AD532" s="370"/>
      <c r="AE532" s="370"/>
    </row>
    <row r="533" spans="26:31">
      <c r="Z533" s="370"/>
      <c r="AA533" s="370"/>
      <c r="AB533" s="370"/>
      <c r="AC533" s="370"/>
      <c r="AD533" s="370"/>
      <c r="AE533" s="370"/>
    </row>
    <row r="534" spans="26:31">
      <c r="Z534" s="370"/>
      <c r="AA534" s="370"/>
      <c r="AB534" s="370"/>
      <c r="AC534" s="370"/>
      <c r="AD534" s="370"/>
      <c r="AE534" s="370"/>
    </row>
    <row r="535" spans="26:31">
      <c r="Z535" s="370"/>
      <c r="AA535" s="370"/>
      <c r="AB535" s="370"/>
      <c r="AC535" s="370"/>
      <c r="AD535" s="370"/>
      <c r="AE535" s="370"/>
    </row>
    <row r="536" spans="26:31">
      <c r="Z536" s="370"/>
      <c r="AA536" s="370"/>
      <c r="AB536" s="370"/>
      <c r="AC536" s="370"/>
      <c r="AD536" s="370"/>
      <c r="AE536" s="370"/>
    </row>
    <row r="537" spans="26:31">
      <c r="Z537" s="370"/>
      <c r="AA537" s="370"/>
      <c r="AB537" s="370"/>
      <c r="AC537" s="370"/>
      <c r="AD537" s="370"/>
      <c r="AE537" s="370"/>
    </row>
    <row r="538" spans="26:31">
      <c r="Z538" s="370"/>
      <c r="AA538" s="370"/>
      <c r="AB538" s="370"/>
      <c r="AC538" s="370"/>
      <c r="AD538" s="370"/>
      <c r="AE538" s="370"/>
    </row>
    <row r="539" spans="26:31">
      <c r="Z539" s="370"/>
      <c r="AA539" s="370"/>
      <c r="AB539" s="370"/>
      <c r="AC539" s="370"/>
      <c r="AD539" s="370"/>
      <c r="AE539" s="370"/>
    </row>
    <row r="540" spans="26:31">
      <c r="Z540" s="370"/>
      <c r="AA540" s="370"/>
      <c r="AB540" s="370"/>
      <c r="AC540" s="370"/>
      <c r="AD540" s="370"/>
      <c r="AE540" s="370"/>
    </row>
    <row r="541" spans="26:31">
      <c r="Z541" s="370"/>
      <c r="AA541" s="370"/>
      <c r="AB541" s="370"/>
      <c r="AC541" s="370"/>
      <c r="AD541" s="370"/>
      <c r="AE541" s="370"/>
    </row>
    <row r="542" spans="26:31">
      <c r="Z542" s="370"/>
      <c r="AA542" s="370"/>
      <c r="AB542" s="370"/>
      <c r="AC542" s="370"/>
      <c r="AD542" s="370"/>
      <c r="AE542" s="370"/>
    </row>
    <row r="543" spans="26:31">
      <c r="Z543" s="370"/>
      <c r="AA543" s="370"/>
      <c r="AB543" s="370"/>
      <c r="AC543" s="370"/>
      <c r="AD543" s="370"/>
      <c r="AE543" s="370"/>
    </row>
    <row r="544" spans="26:31">
      <c r="Z544" s="370"/>
      <c r="AA544" s="370"/>
      <c r="AB544" s="370"/>
      <c r="AC544" s="370"/>
      <c r="AD544" s="370"/>
      <c r="AE544" s="370"/>
    </row>
    <row r="545" spans="26:31">
      <c r="Z545" s="370"/>
      <c r="AA545" s="370"/>
      <c r="AB545" s="370"/>
      <c r="AC545" s="370"/>
      <c r="AD545" s="370"/>
      <c r="AE545" s="370"/>
    </row>
    <row r="546" spans="26:31">
      <c r="Z546" s="370"/>
      <c r="AA546" s="370"/>
      <c r="AB546" s="370"/>
      <c r="AC546" s="370"/>
      <c r="AD546" s="370"/>
      <c r="AE546" s="370"/>
    </row>
    <row r="547" spans="26:31">
      <c r="Z547" s="370"/>
      <c r="AA547" s="370"/>
      <c r="AB547" s="370"/>
      <c r="AC547" s="370"/>
      <c r="AD547" s="370"/>
      <c r="AE547" s="370"/>
    </row>
    <row r="548" spans="26:31">
      <c r="Z548" s="370"/>
      <c r="AA548" s="370"/>
      <c r="AB548" s="370"/>
      <c r="AC548" s="370"/>
      <c r="AD548" s="370"/>
      <c r="AE548" s="370"/>
    </row>
    <row r="549" spans="26:31">
      <c r="Z549" s="370"/>
      <c r="AA549" s="370"/>
      <c r="AB549" s="370"/>
      <c r="AC549" s="370"/>
      <c r="AD549" s="370"/>
      <c r="AE549" s="370"/>
    </row>
    <row r="550" spans="26:31">
      <c r="Z550" s="370"/>
      <c r="AA550" s="370"/>
      <c r="AB550" s="370"/>
      <c r="AC550" s="370"/>
      <c r="AD550" s="370"/>
      <c r="AE550" s="370"/>
    </row>
    <row r="551" spans="26:31">
      <c r="Z551" s="370"/>
      <c r="AA551" s="370"/>
      <c r="AB551" s="370"/>
      <c r="AC551" s="370"/>
      <c r="AD551" s="370"/>
      <c r="AE551" s="370"/>
    </row>
    <row r="552" spans="26:31">
      <c r="Z552" s="370"/>
      <c r="AA552" s="370"/>
      <c r="AB552" s="370"/>
      <c r="AC552" s="370"/>
      <c r="AD552" s="370"/>
      <c r="AE552" s="370"/>
    </row>
    <row r="553" spans="26:31">
      <c r="Z553" s="370"/>
      <c r="AA553" s="370"/>
      <c r="AB553" s="370"/>
      <c r="AC553" s="370"/>
      <c r="AD553" s="370"/>
      <c r="AE553" s="370"/>
    </row>
    <row r="554" spans="26:31">
      <c r="Z554" s="370"/>
      <c r="AA554" s="370"/>
      <c r="AB554" s="370"/>
      <c r="AC554" s="370"/>
      <c r="AD554" s="370"/>
      <c r="AE554" s="370"/>
    </row>
    <row r="555" spans="26:31">
      <c r="Z555" s="370"/>
      <c r="AA555" s="370"/>
      <c r="AB555" s="370"/>
      <c r="AC555" s="370"/>
      <c r="AD555" s="370"/>
      <c r="AE555" s="370"/>
    </row>
    <row r="556" spans="26:31">
      <c r="Z556" s="370"/>
      <c r="AA556" s="370"/>
      <c r="AB556" s="370"/>
      <c r="AC556" s="370"/>
      <c r="AD556" s="370"/>
      <c r="AE556" s="370"/>
    </row>
    <row r="557" spans="26:31">
      <c r="Z557" s="370"/>
      <c r="AA557" s="370"/>
      <c r="AB557" s="370"/>
      <c r="AC557" s="370"/>
      <c r="AD557" s="370"/>
      <c r="AE557" s="370"/>
    </row>
    <row r="558" spans="26:31">
      <c r="Z558" s="370"/>
      <c r="AA558" s="370"/>
      <c r="AB558" s="370"/>
      <c r="AC558" s="370"/>
      <c r="AD558" s="370"/>
      <c r="AE558" s="370"/>
    </row>
    <row r="559" spans="26:31">
      <c r="Z559" s="370"/>
      <c r="AA559" s="370"/>
      <c r="AB559" s="370"/>
      <c r="AC559" s="370"/>
      <c r="AD559" s="370"/>
      <c r="AE559" s="370"/>
    </row>
    <row r="560" spans="26:31">
      <c r="Z560" s="370"/>
      <c r="AA560" s="370"/>
      <c r="AB560" s="370"/>
      <c r="AC560" s="370"/>
      <c r="AD560" s="370"/>
      <c r="AE560" s="370"/>
    </row>
    <row r="561" spans="26:31">
      <c r="Z561" s="370"/>
      <c r="AA561" s="370"/>
      <c r="AB561" s="370"/>
      <c r="AC561" s="370"/>
      <c r="AD561" s="370"/>
      <c r="AE561" s="370"/>
    </row>
    <row r="562" spans="26:31">
      <c r="Z562" s="370"/>
      <c r="AA562" s="370"/>
      <c r="AB562" s="370"/>
      <c r="AC562" s="370"/>
      <c r="AD562" s="370"/>
      <c r="AE562" s="370"/>
    </row>
    <row r="563" spans="26:31">
      <c r="Z563" s="370"/>
      <c r="AA563" s="370"/>
      <c r="AB563" s="370"/>
      <c r="AC563" s="370"/>
      <c r="AD563" s="370"/>
      <c r="AE563" s="370"/>
    </row>
    <row r="564" spans="26:31">
      <c r="Z564" s="370"/>
      <c r="AA564" s="370"/>
      <c r="AB564" s="370"/>
      <c r="AC564" s="370"/>
      <c r="AD564" s="370"/>
      <c r="AE564" s="370"/>
    </row>
    <row r="565" spans="26:31">
      <c r="Z565" s="370"/>
      <c r="AA565" s="370"/>
      <c r="AB565" s="370"/>
      <c r="AC565" s="370"/>
      <c r="AD565" s="370"/>
      <c r="AE565" s="370"/>
    </row>
    <row r="566" spans="26:31">
      <c r="Z566" s="370"/>
      <c r="AA566" s="370"/>
      <c r="AB566" s="370"/>
      <c r="AC566" s="370"/>
      <c r="AD566" s="370"/>
      <c r="AE566" s="370"/>
    </row>
    <row r="567" spans="26:31">
      <c r="Z567" s="370"/>
      <c r="AA567" s="370"/>
      <c r="AB567" s="370"/>
      <c r="AC567" s="370"/>
      <c r="AD567" s="370"/>
      <c r="AE567" s="370"/>
    </row>
    <row r="568" spans="26:31">
      <c r="Z568" s="370"/>
      <c r="AA568" s="370"/>
      <c r="AB568" s="370"/>
      <c r="AC568" s="370"/>
      <c r="AD568" s="370"/>
      <c r="AE568" s="370"/>
    </row>
    <row r="569" spans="26:31">
      <c r="Z569" s="370"/>
      <c r="AA569" s="370"/>
      <c r="AB569" s="370"/>
      <c r="AC569" s="370"/>
      <c r="AD569" s="370"/>
      <c r="AE569" s="370"/>
    </row>
    <row r="570" spans="26:31">
      <c r="Z570" s="370"/>
      <c r="AA570" s="370"/>
      <c r="AB570" s="370"/>
      <c r="AC570" s="370"/>
      <c r="AD570" s="370"/>
      <c r="AE570" s="370"/>
    </row>
    <row r="571" spans="26:31">
      <c r="Z571" s="370"/>
      <c r="AA571" s="370"/>
      <c r="AB571" s="370"/>
      <c r="AC571" s="370"/>
      <c r="AD571" s="370"/>
      <c r="AE571" s="370"/>
    </row>
    <row r="572" spans="26:31">
      <c r="Z572" s="370"/>
      <c r="AA572" s="370"/>
      <c r="AB572" s="370"/>
      <c r="AC572" s="370"/>
      <c r="AD572" s="370"/>
      <c r="AE572" s="370"/>
    </row>
    <row r="573" spans="26:31">
      <c r="Z573" s="370"/>
      <c r="AA573" s="370"/>
      <c r="AB573" s="370"/>
      <c r="AC573" s="370"/>
      <c r="AD573" s="370"/>
      <c r="AE573" s="370"/>
    </row>
    <row r="574" spans="26:31">
      <c r="Z574" s="370"/>
      <c r="AA574" s="370"/>
      <c r="AB574" s="370"/>
      <c r="AC574" s="370"/>
      <c r="AD574" s="370"/>
      <c r="AE574" s="370"/>
    </row>
    <row r="575" spans="26:31">
      <c r="Z575" s="370"/>
      <c r="AA575" s="370"/>
      <c r="AB575" s="370"/>
      <c r="AC575" s="370"/>
      <c r="AD575" s="370"/>
      <c r="AE575" s="370"/>
    </row>
    <row r="576" spans="26:31">
      <c r="Z576" s="370"/>
      <c r="AA576" s="370"/>
      <c r="AB576" s="370"/>
      <c r="AC576" s="370"/>
      <c r="AD576" s="370"/>
      <c r="AE576" s="370"/>
    </row>
    <row r="577" spans="26:31">
      <c r="Z577" s="370"/>
      <c r="AA577" s="370"/>
      <c r="AB577" s="370"/>
      <c r="AC577" s="370"/>
      <c r="AD577" s="370"/>
      <c r="AE577" s="370"/>
    </row>
    <row r="578" spans="26:31">
      <c r="Z578" s="370"/>
      <c r="AA578" s="370"/>
      <c r="AB578" s="370"/>
      <c r="AC578" s="370"/>
      <c r="AD578" s="370"/>
      <c r="AE578" s="370"/>
    </row>
    <row r="579" spans="26:31">
      <c r="Z579" s="370"/>
      <c r="AA579" s="370"/>
      <c r="AB579" s="370"/>
      <c r="AC579" s="370"/>
      <c r="AD579" s="370"/>
      <c r="AE579" s="370"/>
    </row>
    <row r="580" spans="26:31">
      <c r="Z580" s="370"/>
      <c r="AA580" s="370"/>
      <c r="AB580" s="370"/>
      <c r="AC580" s="370"/>
      <c r="AD580" s="370"/>
      <c r="AE580" s="370"/>
    </row>
    <row r="581" spans="26:31">
      <c r="Z581" s="370"/>
      <c r="AA581" s="370"/>
      <c r="AB581" s="370"/>
      <c r="AC581" s="370"/>
      <c r="AD581" s="370"/>
      <c r="AE581" s="370"/>
    </row>
    <row r="582" spans="26:31">
      <c r="Z582" s="370"/>
      <c r="AA582" s="370"/>
      <c r="AB582" s="370"/>
      <c r="AC582" s="370"/>
      <c r="AD582" s="370"/>
      <c r="AE582" s="370"/>
    </row>
    <row r="583" spans="26:31">
      <c r="Z583" s="370"/>
      <c r="AA583" s="370"/>
      <c r="AB583" s="370"/>
      <c r="AC583" s="370"/>
      <c r="AD583" s="370"/>
      <c r="AE583" s="370"/>
    </row>
    <row r="584" spans="26:31">
      <c r="Z584" s="370"/>
      <c r="AA584" s="370"/>
      <c r="AB584" s="370"/>
      <c r="AC584" s="370"/>
      <c r="AD584" s="370"/>
      <c r="AE584" s="370"/>
    </row>
    <row r="585" spans="26:31">
      <c r="Z585" s="370"/>
      <c r="AA585" s="370"/>
      <c r="AB585" s="370"/>
      <c r="AC585" s="370"/>
      <c r="AD585" s="370"/>
      <c r="AE585" s="370"/>
    </row>
    <row r="586" spans="26:31">
      <c r="Z586" s="370"/>
      <c r="AA586" s="370"/>
      <c r="AB586" s="370"/>
      <c r="AC586" s="370"/>
      <c r="AD586" s="370"/>
      <c r="AE586" s="370"/>
    </row>
    <row r="587" spans="26:31">
      <c r="Z587" s="370"/>
      <c r="AA587" s="370"/>
      <c r="AB587" s="370"/>
      <c r="AC587" s="370"/>
      <c r="AD587" s="370"/>
      <c r="AE587" s="370"/>
    </row>
    <row r="588" spans="26:31">
      <c r="Z588" s="370"/>
      <c r="AA588" s="370"/>
      <c r="AB588" s="370"/>
      <c r="AC588" s="370"/>
      <c r="AD588" s="370"/>
      <c r="AE588" s="370"/>
    </row>
    <row r="589" spans="26:31">
      <c r="Z589" s="370"/>
      <c r="AA589" s="370"/>
      <c r="AB589" s="370"/>
      <c r="AC589" s="370"/>
      <c r="AD589" s="370"/>
      <c r="AE589" s="370"/>
    </row>
    <row r="590" spans="26:31">
      <c r="Z590" s="370"/>
      <c r="AA590" s="370"/>
      <c r="AB590" s="370"/>
      <c r="AC590" s="370"/>
      <c r="AD590" s="370"/>
      <c r="AE590" s="370"/>
    </row>
    <row r="591" spans="26:31">
      <c r="Z591" s="370"/>
      <c r="AA591" s="370"/>
      <c r="AB591" s="370"/>
      <c r="AC591" s="370"/>
      <c r="AD591" s="370"/>
      <c r="AE591" s="370"/>
    </row>
    <row r="592" spans="26:31">
      <c r="Z592" s="370"/>
      <c r="AA592" s="370"/>
      <c r="AB592" s="370"/>
      <c r="AC592" s="370"/>
      <c r="AD592" s="370"/>
      <c r="AE592" s="370"/>
    </row>
    <row r="593" spans="26:31">
      <c r="Z593" s="370"/>
      <c r="AA593" s="370"/>
      <c r="AB593" s="370"/>
      <c r="AC593" s="370"/>
      <c r="AD593" s="370"/>
      <c r="AE593" s="370"/>
    </row>
    <row r="594" spans="26:31">
      <c r="Z594" s="370"/>
      <c r="AA594" s="370"/>
      <c r="AB594" s="370"/>
      <c r="AC594" s="370"/>
      <c r="AD594" s="370"/>
      <c r="AE594" s="370"/>
    </row>
    <row r="595" spans="26:31">
      <c r="Z595" s="370"/>
      <c r="AA595" s="370"/>
      <c r="AB595" s="370"/>
      <c r="AC595" s="370"/>
      <c r="AD595" s="370"/>
      <c r="AE595" s="370"/>
    </row>
    <row r="596" spans="26:31">
      <c r="Z596" s="370"/>
      <c r="AA596" s="370"/>
      <c r="AB596" s="370"/>
      <c r="AC596" s="370"/>
      <c r="AD596" s="370"/>
      <c r="AE596" s="370"/>
    </row>
    <row r="597" spans="26:31">
      <c r="Z597" s="370"/>
      <c r="AA597" s="370"/>
      <c r="AB597" s="370"/>
      <c r="AC597" s="370"/>
      <c r="AD597" s="370"/>
      <c r="AE597" s="370"/>
    </row>
    <row r="598" spans="26:31">
      <c r="Z598" s="370"/>
      <c r="AA598" s="370"/>
      <c r="AB598" s="370"/>
      <c r="AC598" s="370"/>
      <c r="AD598" s="370"/>
      <c r="AE598" s="370"/>
    </row>
    <row r="599" spans="26:31">
      <c r="Z599" s="370"/>
      <c r="AA599" s="370"/>
      <c r="AB599" s="370"/>
      <c r="AC599" s="370"/>
      <c r="AD599" s="370"/>
      <c r="AE599" s="370"/>
    </row>
    <row r="600" spans="26:31">
      <c r="Z600" s="370"/>
      <c r="AA600" s="370"/>
      <c r="AB600" s="370"/>
      <c r="AC600" s="370"/>
      <c r="AD600" s="370"/>
      <c r="AE600" s="370"/>
    </row>
    <row r="601" spans="26:31">
      <c r="Z601" s="370"/>
      <c r="AA601" s="370"/>
      <c r="AB601" s="370"/>
      <c r="AC601" s="370"/>
      <c r="AD601" s="370"/>
      <c r="AE601" s="370"/>
    </row>
    <row r="602" spans="26:31">
      <c r="Z602" s="370"/>
      <c r="AA602" s="370"/>
      <c r="AB602" s="370"/>
      <c r="AC602" s="370"/>
      <c r="AD602" s="370"/>
      <c r="AE602" s="370"/>
    </row>
    <row r="603" spans="26:31">
      <c r="Z603" s="370"/>
      <c r="AA603" s="370"/>
      <c r="AB603" s="370"/>
      <c r="AC603" s="370"/>
      <c r="AD603" s="370"/>
      <c r="AE603" s="370"/>
    </row>
    <row r="604" spans="26:31">
      <c r="Z604" s="370"/>
      <c r="AA604" s="370"/>
      <c r="AB604" s="370"/>
      <c r="AC604" s="370"/>
      <c r="AD604" s="370"/>
      <c r="AE604" s="370"/>
    </row>
    <row r="605" spans="26:31">
      <c r="Z605" s="370"/>
      <c r="AA605" s="370"/>
      <c r="AB605" s="370"/>
      <c r="AC605" s="370"/>
      <c r="AD605" s="370"/>
      <c r="AE605" s="370"/>
    </row>
    <row r="606" spans="26:31">
      <c r="Z606" s="370"/>
      <c r="AA606" s="370"/>
      <c r="AB606" s="370"/>
      <c r="AC606" s="370"/>
      <c r="AD606" s="370"/>
      <c r="AE606" s="370"/>
    </row>
    <row r="607" spans="26:31">
      <c r="Z607" s="370"/>
      <c r="AA607" s="370"/>
      <c r="AB607" s="370"/>
      <c r="AC607" s="370"/>
      <c r="AD607" s="370"/>
      <c r="AE607" s="370"/>
    </row>
    <row r="608" spans="26:31">
      <c r="Z608" s="370"/>
      <c r="AA608" s="370"/>
      <c r="AB608" s="370"/>
      <c r="AC608" s="370"/>
      <c r="AD608" s="370"/>
      <c r="AE608" s="370"/>
    </row>
    <row r="609" spans="26:31">
      <c r="Z609" s="370"/>
      <c r="AA609" s="370"/>
      <c r="AB609" s="370"/>
      <c r="AC609" s="370"/>
      <c r="AD609" s="370"/>
      <c r="AE609" s="370"/>
    </row>
    <row r="610" spans="26:31">
      <c r="Z610" s="370"/>
      <c r="AA610" s="370"/>
      <c r="AB610" s="370"/>
      <c r="AC610" s="370"/>
      <c r="AD610" s="370"/>
      <c r="AE610" s="370"/>
    </row>
    <row r="611" spans="26:31">
      <c r="Z611" s="370"/>
      <c r="AA611" s="370"/>
      <c r="AB611" s="370"/>
      <c r="AC611" s="370"/>
      <c r="AD611" s="370"/>
      <c r="AE611" s="370"/>
    </row>
    <row r="612" spans="26:31">
      <c r="Z612" s="370"/>
      <c r="AA612" s="370"/>
      <c r="AB612" s="370"/>
      <c r="AC612" s="370"/>
      <c r="AD612" s="370"/>
      <c r="AE612" s="370"/>
    </row>
    <row r="613" spans="26:31">
      <c r="Z613" s="370"/>
      <c r="AA613" s="370"/>
      <c r="AB613" s="370"/>
      <c r="AC613" s="370"/>
      <c r="AD613" s="370"/>
      <c r="AE613" s="370"/>
    </row>
    <row r="614" spans="26:31">
      <c r="Z614" s="370"/>
      <c r="AA614" s="370"/>
      <c r="AB614" s="370"/>
      <c r="AC614" s="370"/>
      <c r="AD614" s="370"/>
      <c r="AE614" s="370"/>
    </row>
    <row r="615" spans="26:31">
      <c r="Z615" s="370"/>
      <c r="AA615" s="370"/>
      <c r="AB615" s="370"/>
      <c r="AC615" s="370"/>
      <c r="AD615" s="370"/>
      <c r="AE615" s="370"/>
    </row>
    <row r="616" spans="26:31">
      <c r="Z616" s="370"/>
      <c r="AA616" s="370"/>
      <c r="AB616" s="370"/>
      <c r="AC616" s="370"/>
      <c r="AD616" s="370"/>
      <c r="AE616" s="370"/>
    </row>
    <row r="617" spans="26:31">
      <c r="Z617" s="370"/>
      <c r="AA617" s="370"/>
      <c r="AB617" s="370"/>
      <c r="AC617" s="370"/>
      <c r="AD617" s="370"/>
      <c r="AE617" s="370"/>
    </row>
    <row r="618" spans="26:31">
      <c r="Z618" s="370"/>
      <c r="AA618" s="370"/>
      <c r="AB618" s="370"/>
      <c r="AC618" s="370"/>
      <c r="AD618" s="370"/>
      <c r="AE618" s="370"/>
    </row>
    <row r="619" spans="26:31">
      <c r="Z619" s="370"/>
      <c r="AA619" s="370"/>
      <c r="AB619" s="370"/>
      <c r="AC619" s="370"/>
      <c r="AD619" s="370"/>
      <c r="AE619" s="370"/>
    </row>
    <row r="620" spans="26:31">
      <c r="Z620" s="370"/>
      <c r="AA620" s="370"/>
      <c r="AB620" s="370"/>
      <c r="AC620" s="370"/>
      <c r="AD620" s="370"/>
      <c r="AE620" s="370"/>
    </row>
    <row r="621" spans="26:31">
      <c r="Z621" s="370"/>
      <c r="AA621" s="370"/>
      <c r="AB621" s="370"/>
      <c r="AC621" s="370"/>
      <c r="AD621" s="370"/>
      <c r="AE621" s="370"/>
    </row>
    <row r="622" spans="26:31">
      <c r="Z622" s="370"/>
      <c r="AA622" s="370"/>
      <c r="AB622" s="370"/>
      <c r="AC622" s="370"/>
      <c r="AD622" s="370"/>
      <c r="AE622" s="370"/>
    </row>
    <row r="623" spans="26:31">
      <c r="Z623" s="370"/>
      <c r="AA623" s="370"/>
      <c r="AB623" s="370"/>
      <c r="AC623" s="370"/>
      <c r="AD623" s="370"/>
      <c r="AE623" s="370"/>
    </row>
    <row r="624" spans="26:31">
      <c r="Z624" s="370"/>
      <c r="AA624" s="370"/>
      <c r="AB624" s="370"/>
      <c r="AC624" s="370"/>
      <c r="AD624" s="370"/>
      <c r="AE624" s="370"/>
    </row>
    <row r="625" spans="26:31">
      <c r="Z625" s="370"/>
      <c r="AA625" s="370"/>
      <c r="AB625" s="370"/>
      <c r="AC625" s="370"/>
      <c r="AD625" s="370"/>
      <c r="AE625" s="370"/>
    </row>
    <row r="626" spans="26:31">
      <c r="Z626" s="370"/>
      <c r="AA626" s="370"/>
      <c r="AB626" s="370"/>
      <c r="AC626" s="370"/>
      <c r="AD626" s="370"/>
      <c r="AE626" s="370"/>
    </row>
    <row r="627" spans="26:31">
      <c r="Z627" s="370"/>
      <c r="AA627" s="370"/>
      <c r="AB627" s="370"/>
      <c r="AC627" s="370"/>
      <c r="AD627" s="370"/>
      <c r="AE627" s="370"/>
    </row>
    <row r="628" spans="26:31">
      <c r="Z628" s="370"/>
      <c r="AA628" s="370"/>
      <c r="AB628" s="370"/>
      <c r="AC628" s="370"/>
      <c r="AD628" s="370"/>
      <c r="AE628" s="370"/>
    </row>
    <row r="629" spans="26:31">
      <c r="Z629" s="370"/>
      <c r="AA629" s="370"/>
      <c r="AB629" s="370"/>
      <c r="AC629" s="370"/>
      <c r="AD629" s="370"/>
      <c r="AE629" s="370"/>
    </row>
    <row r="630" spans="26:31">
      <c r="Z630" s="370"/>
      <c r="AA630" s="370"/>
      <c r="AB630" s="370"/>
      <c r="AC630" s="370"/>
      <c r="AD630" s="370"/>
      <c r="AE630" s="370"/>
    </row>
    <row r="631" spans="26:31">
      <c r="Z631" s="370"/>
      <c r="AA631" s="370"/>
      <c r="AB631" s="370"/>
      <c r="AC631" s="370"/>
      <c r="AD631" s="370"/>
      <c r="AE631" s="370"/>
    </row>
    <row r="632" spans="26:31">
      <c r="Z632" s="370"/>
      <c r="AA632" s="370"/>
      <c r="AB632" s="370"/>
      <c r="AC632" s="370"/>
      <c r="AD632" s="370"/>
      <c r="AE632" s="370"/>
    </row>
    <row r="633" spans="26:31">
      <c r="Z633" s="370"/>
      <c r="AA633" s="370"/>
      <c r="AB633" s="370"/>
      <c r="AC633" s="370"/>
      <c r="AD633" s="370"/>
      <c r="AE633" s="370"/>
    </row>
    <row r="634" spans="26:31">
      <c r="Z634" s="370"/>
      <c r="AA634" s="370"/>
      <c r="AB634" s="370"/>
      <c r="AC634" s="370"/>
      <c r="AD634" s="370"/>
      <c r="AE634" s="370"/>
    </row>
    <row r="635" spans="26:31">
      <c r="Z635" s="370"/>
      <c r="AA635" s="370"/>
      <c r="AB635" s="370"/>
      <c r="AC635" s="370"/>
      <c r="AD635" s="370"/>
      <c r="AE635" s="370"/>
    </row>
    <row r="636" spans="26:31">
      <c r="Z636" s="370"/>
      <c r="AA636" s="370"/>
      <c r="AB636" s="370"/>
      <c r="AC636" s="370"/>
      <c r="AD636" s="370"/>
      <c r="AE636" s="370"/>
    </row>
    <row r="637" spans="26:31">
      <c r="Z637" s="370"/>
      <c r="AA637" s="370"/>
      <c r="AB637" s="370"/>
      <c r="AC637" s="370"/>
      <c r="AD637" s="370"/>
      <c r="AE637" s="370"/>
    </row>
    <row r="638" spans="26:31">
      <c r="Z638" s="370"/>
      <c r="AA638" s="370"/>
      <c r="AB638" s="370"/>
      <c r="AC638" s="370"/>
      <c r="AD638" s="370"/>
      <c r="AE638" s="370"/>
    </row>
    <row r="639" spans="26:31">
      <c r="Z639" s="370"/>
      <c r="AA639" s="370"/>
      <c r="AB639" s="370"/>
      <c r="AC639" s="370"/>
      <c r="AD639" s="370"/>
      <c r="AE639" s="370"/>
    </row>
    <row r="640" spans="26:31">
      <c r="Z640" s="370"/>
      <c r="AA640" s="370"/>
      <c r="AB640" s="370"/>
      <c r="AC640" s="370"/>
      <c r="AD640" s="370"/>
      <c r="AE640" s="370"/>
    </row>
    <row r="641" spans="26:31">
      <c r="Z641" s="370"/>
      <c r="AA641" s="370"/>
      <c r="AB641" s="370"/>
      <c r="AC641" s="370"/>
      <c r="AD641" s="370"/>
      <c r="AE641" s="370"/>
    </row>
    <row r="642" spans="26:31">
      <c r="Z642" s="370"/>
      <c r="AA642" s="370"/>
      <c r="AB642" s="370"/>
      <c r="AC642" s="370"/>
      <c r="AD642" s="370"/>
      <c r="AE642" s="370"/>
    </row>
    <row r="643" spans="26:31">
      <c r="Z643" s="370"/>
      <c r="AA643" s="370"/>
      <c r="AB643" s="370"/>
      <c r="AC643" s="370"/>
      <c r="AD643" s="370"/>
      <c r="AE643" s="370"/>
    </row>
    <row r="644" spans="26:31">
      <c r="Z644" s="370"/>
      <c r="AA644" s="370"/>
      <c r="AB644" s="370"/>
      <c r="AC644" s="370"/>
      <c r="AD644" s="370"/>
      <c r="AE644" s="370"/>
    </row>
    <row r="645" spans="26:31">
      <c r="Z645" s="370"/>
      <c r="AA645" s="370"/>
      <c r="AB645" s="370"/>
      <c r="AC645" s="370"/>
      <c r="AD645" s="370"/>
      <c r="AE645" s="370"/>
    </row>
    <row r="646" spans="26:31">
      <c r="Z646" s="370"/>
      <c r="AA646" s="370"/>
      <c r="AB646" s="370"/>
      <c r="AC646" s="370"/>
      <c r="AD646" s="370"/>
      <c r="AE646" s="370"/>
    </row>
    <row r="647" spans="26:31">
      <c r="Z647" s="370"/>
      <c r="AA647" s="370"/>
      <c r="AB647" s="370"/>
      <c r="AC647" s="370"/>
      <c r="AD647" s="370"/>
      <c r="AE647" s="370"/>
    </row>
    <row r="648" spans="26:31">
      <c r="Z648" s="370"/>
      <c r="AA648" s="370"/>
      <c r="AB648" s="370"/>
      <c r="AC648" s="370"/>
      <c r="AD648" s="370"/>
      <c r="AE648" s="370"/>
    </row>
    <row r="649" spans="26:31">
      <c r="Z649" s="370"/>
      <c r="AA649" s="370"/>
      <c r="AB649" s="370"/>
      <c r="AC649" s="370"/>
      <c r="AD649" s="370"/>
      <c r="AE649" s="370"/>
    </row>
    <row r="650" spans="26:31">
      <c r="Z650" s="370"/>
      <c r="AA650" s="370"/>
      <c r="AB650" s="370"/>
      <c r="AC650" s="370"/>
      <c r="AD650" s="370"/>
      <c r="AE650" s="370"/>
    </row>
    <row r="651" spans="26:31">
      <c r="Z651" s="370"/>
      <c r="AA651" s="370"/>
      <c r="AB651" s="370"/>
      <c r="AC651" s="370"/>
      <c r="AD651" s="370"/>
      <c r="AE651" s="370"/>
    </row>
    <row r="652" spans="26:31">
      <c r="Z652" s="370"/>
      <c r="AA652" s="370"/>
      <c r="AB652" s="370"/>
      <c r="AC652" s="370"/>
      <c r="AD652" s="370"/>
      <c r="AE652" s="370"/>
    </row>
    <row r="653" spans="26:31">
      <c r="Z653" s="370"/>
      <c r="AA653" s="370"/>
      <c r="AB653" s="370"/>
      <c r="AC653" s="370"/>
      <c r="AD653" s="370"/>
      <c r="AE653" s="370"/>
    </row>
    <row r="654" spans="26:31">
      <c r="Z654" s="370"/>
      <c r="AA654" s="370"/>
      <c r="AB654" s="370"/>
      <c r="AC654" s="370"/>
      <c r="AD654" s="370"/>
      <c r="AE654" s="370"/>
    </row>
    <row r="655" spans="26:31">
      <c r="Z655" s="370"/>
      <c r="AA655" s="370"/>
      <c r="AB655" s="370"/>
      <c r="AC655" s="370"/>
      <c r="AD655" s="370"/>
      <c r="AE655" s="370"/>
    </row>
    <row r="656" spans="26:31">
      <c r="Z656" s="370"/>
      <c r="AA656" s="370"/>
      <c r="AB656" s="370"/>
      <c r="AC656" s="370"/>
      <c r="AD656" s="370"/>
      <c r="AE656" s="370"/>
    </row>
    <row r="657" spans="26:31">
      <c r="Z657" s="370"/>
      <c r="AA657" s="370"/>
      <c r="AB657" s="370"/>
      <c r="AC657" s="370"/>
      <c r="AD657" s="370"/>
      <c r="AE657" s="370"/>
    </row>
    <row r="658" spans="26:31">
      <c r="Z658" s="370"/>
      <c r="AA658" s="370"/>
      <c r="AB658" s="370"/>
      <c r="AC658" s="370"/>
      <c r="AD658" s="370"/>
      <c r="AE658" s="370"/>
    </row>
    <row r="659" spans="26:31">
      <c r="Z659" s="370"/>
      <c r="AA659" s="370"/>
      <c r="AB659" s="370"/>
      <c r="AC659" s="370"/>
      <c r="AD659" s="370"/>
      <c r="AE659" s="370"/>
    </row>
    <row r="660" spans="26:31">
      <c r="Z660" s="370"/>
      <c r="AA660" s="370"/>
      <c r="AB660" s="370"/>
      <c r="AC660" s="370"/>
      <c r="AD660" s="370"/>
      <c r="AE660" s="370"/>
    </row>
    <row r="661" spans="26:31">
      <c r="Z661" s="370"/>
      <c r="AA661" s="370"/>
      <c r="AB661" s="370"/>
      <c r="AC661" s="370"/>
      <c r="AD661" s="370"/>
      <c r="AE661" s="370"/>
    </row>
    <row r="662" spans="26:31">
      <c r="Z662" s="370"/>
      <c r="AA662" s="370"/>
      <c r="AB662" s="370"/>
      <c r="AC662" s="370"/>
      <c r="AD662" s="370"/>
      <c r="AE662" s="370"/>
    </row>
    <row r="663" spans="26:31">
      <c r="Z663" s="370"/>
      <c r="AA663" s="370"/>
      <c r="AB663" s="370"/>
      <c r="AC663" s="370"/>
      <c r="AD663" s="370"/>
      <c r="AE663" s="370"/>
    </row>
    <row r="664" spans="26:31">
      <c r="Z664" s="370"/>
      <c r="AA664" s="370"/>
      <c r="AB664" s="370"/>
      <c r="AC664" s="370"/>
      <c r="AD664" s="370"/>
      <c r="AE664" s="370"/>
    </row>
    <row r="665" spans="26:31">
      <c r="Z665" s="370"/>
      <c r="AA665" s="370"/>
      <c r="AB665" s="370"/>
      <c r="AC665" s="370"/>
      <c r="AD665" s="370"/>
      <c r="AE665" s="370"/>
    </row>
    <row r="666" spans="26:31">
      <c r="Z666" s="370"/>
      <c r="AA666" s="370"/>
      <c r="AB666" s="370"/>
      <c r="AC666" s="370"/>
      <c r="AD666" s="370"/>
      <c r="AE666" s="370"/>
    </row>
    <row r="667" spans="26:31">
      <c r="Z667" s="370"/>
      <c r="AA667" s="370"/>
      <c r="AB667" s="370"/>
      <c r="AC667" s="370"/>
      <c r="AD667" s="370"/>
      <c r="AE667" s="370"/>
    </row>
    <row r="668" spans="26:31">
      <c r="Z668" s="370"/>
      <c r="AA668" s="370"/>
      <c r="AB668" s="370"/>
      <c r="AC668" s="370"/>
      <c r="AD668" s="370"/>
      <c r="AE668" s="370"/>
    </row>
    <row r="669" spans="26:31">
      <c r="Z669" s="370"/>
      <c r="AA669" s="370"/>
      <c r="AB669" s="370"/>
      <c r="AC669" s="370"/>
      <c r="AD669" s="370"/>
      <c r="AE669" s="370"/>
    </row>
    <row r="670" spans="26:31">
      <c r="Z670" s="370"/>
      <c r="AA670" s="370"/>
      <c r="AB670" s="370"/>
      <c r="AC670" s="370"/>
      <c r="AD670" s="370"/>
      <c r="AE670" s="370"/>
    </row>
    <row r="671" spans="26:31">
      <c r="Z671" s="370"/>
      <c r="AA671" s="370"/>
      <c r="AB671" s="370"/>
      <c r="AC671" s="370"/>
      <c r="AD671" s="370"/>
      <c r="AE671" s="370"/>
    </row>
    <row r="672" spans="26:31">
      <c r="Z672" s="370"/>
      <c r="AA672" s="370"/>
      <c r="AB672" s="370"/>
      <c r="AC672" s="370"/>
      <c r="AD672" s="370"/>
      <c r="AE672" s="370"/>
    </row>
    <row r="673" spans="26:31">
      <c r="Z673" s="370"/>
      <c r="AA673" s="370"/>
      <c r="AB673" s="370"/>
      <c r="AC673" s="370"/>
      <c r="AD673" s="370"/>
      <c r="AE673" s="370"/>
    </row>
    <row r="674" spans="26:31">
      <c r="Z674" s="370"/>
      <c r="AA674" s="370"/>
      <c r="AB674" s="370"/>
      <c r="AC674" s="370"/>
      <c r="AD674" s="370"/>
      <c r="AE674" s="370"/>
    </row>
    <row r="675" spans="26:31">
      <c r="Z675" s="370"/>
      <c r="AA675" s="370"/>
      <c r="AB675" s="370"/>
      <c r="AC675" s="370"/>
      <c r="AD675" s="370"/>
      <c r="AE675" s="370"/>
    </row>
    <row r="676" spans="26:31">
      <c r="Z676" s="370"/>
      <c r="AA676" s="370"/>
      <c r="AB676" s="370"/>
      <c r="AC676" s="370"/>
      <c r="AD676" s="370"/>
      <c r="AE676" s="370"/>
    </row>
    <row r="677" spans="26:31">
      <c r="Z677" s="370"/>
      <c r="AA677" s="370"/>
      <c r="AB677" s="370"/>
      <c r="AC677" s="370"/>
      <c r="AD677" s="370"/>
      <c r="AE677" s="370"/>
    </row>
    <row r="678" spans="26:31">
      <c r="Z678" s="370"/>
      <c r="AA678" s="370"/>
      <c r="AB678" s="370"/>
      <c r="AC678" s="370"/>
      <c r="AD678" s="370"/>
      <c r="AE678" s="370"/>
    </row>
    <row r="679" spans="26:31">
      <c r="Z679" s="370"/>
      <c r="AA679" s="370"/>
      <c r="AB679" s="370"/>
      <c r="AC679" s="370"/>
      <c r="AD679" s="370"/>
      <c r="AE679" s="370"/>
    </row>
    <row r="680" spans="26:31">
      <c r="Z680" s="370"/>
      <c r="AA680" s="370"/>
      <c r="AB680" s="370"/>
      <c r="AC680" s="370"/>
      <c r="AD680" s="370"/>
      <c r="AE680" s="370"/>
    </row>
    <row r="681" spans="26:31">
      <c r="Z681" s="370"/>
      <c r="AA681" s="370"/>
      <c r="AB681" s="370"/>
      <c r="AC681" s="370"/>
      <c r="AD681" s="370"/>
      <c r="AE681" s="370"/>
    </row>
    <row r="682" spans="26:31">
      <c r="Z682" s="370"/>
      <c r="AA682" s="370"/>
      <c r="AB682" s="370"/>
      <c r="AC682" s="370"/>
      <c r="AD682" s="370"/>
      <c r="AE682" s="370"/>
    </row>
    <row r="683" spans="26:31">
      <c r="Z683" s="370"/>
      <c r="AA683" s="370"/>
      <c r="AB683" s="370"/>
      <c r="AC683" s="370"/>
      <c r="AD683" s="370"/>
      <c r="AE683" s="370"/>
    </row>
    <row r="684" spans="26:31">
      <c r="Z684" s="370"/>
      <c r="AA684" s="370"/>
      <c r="AB684" s="370"/>
      <c r="AC684" s="370"/>
      <c r="AD684" s="370"/>
      <c r="AE684" s="370"/>
    </row>
    <row r="685" spans="26:31">
      <c r="Z685" s="370"/>
      <c r="AA685" s="370"/>
      <c r="AB685" s="370"/>
      <c r="AC685" s="370"/>
      <c r="AD685" s="370"/>
      <c r="AE685" s="370"/>
    </row>
    <row r="686" spans="26:31">
      <c r="Z686" s="370"/>
      <c r="AA686" s="370"/>
      <c r="AB686" s="370"/>
      <c r="AC686" s="370"/>
      <c r="AD686" s="370"/>
      <c r="AE686" s="370"/>
    </row>
    <row r="687" spans="26:31">
      <c r="Z687" s="370"/>
      <c r="AA687" s="370"/>
      <c r="AB687" s="370"/>
      <c r="AC687" s="370"/>
      <c r="AD687" s="370"/>
      <c r="AE687" s="370"/>
    </row>
    <row r="688" spans="26:31">
      <c r="Z688" s="370"/>
      <c r="AA688" s="370"/>
      <c r="AB688" s="370"/>
      <c r="AC688" s="370"/>
      <c r="AD688" s="370"/>
      <c r="AE688" s="370"/>
    </row>
    <row r="689" spans="26:31">
      <c r="Z689" s="370"/>
      <c r="AA689" s="370"/>
      <c r="AB689" s="370"/>
      <c r="AC689" s="370"/>
      <c r="AD689" s="370"/>
      <c r="AE689" s="370"/>
    </row>
    <row r="690" spans="26:31">
      <c r="Z690" s="370"/>
      <c r="AA690" s="370"/>
      <c r="AB690" s="370"/>
      <c r="AC690" s="370"/>
      <c r="AD690" s="370"/>
      <c r="AE690" s="370"/>
    </row>
    <row r="691" spans="26:31">
      <c r="Z691" s="370"/>
      <c r="AA691" s="370"/>
      <c r="AB691" s="370"/>
      <c r="AC691" s="370"/>
      <c r="AD691" s="370"/>
      <c r="AE691" s="370"/>
    </row>
    <row r="692" spans="26:31">
      <c r="Z692" s="370"/>
      <c r="AA692" s="370"/>
      <c r="AB692" s="370"/>
      <c r="AC692" s="370"/>
      <c r="AD692" s="370"/>
      <c r="AE692" s="370"/>
    </row>
    <row r="693" spans="26:31">
      <c r="Z693" s="370"/>
      <c r="AA693" s="370"/>
      <c r="AB693" s="370"/>
      <c r="AC693" s="370"/>
      <c r="AD693" s="370"/>
      <c r="AE693" s="370"/>
    </row>
    <row r="694" spans="26:31">
      <c r="Z694" s="370"/>
      <c r="AA694" s="370"/>
      <c r="AB694" s="370"/>
      <c r="AC694" s="370"/>
      <c r="AD694" s="370"/>
      <c r="AE694" s="370"/>
    </row>
    <row r="695" spans="26:31">
      <c r="Z695" s="370"/>
      <c r="AA695" s="370"/>
      <c r="AB695" s="370"/>
      <c r="AC695" s="370"/>
      <c r="AD695" s="370"/>
      <c r="AE695" s="370"/>
    </row>
    <row r="696" spans="26:31">
      <c r="Z696" s="370"/>
      <c r="AA696" s="370"/>
      <c r="AB696" s="370"/>
      <c r="AC696" s="370"/>
      <c r="AD696" s="370"/>
      <c r="AE696" s="370"/>
    </row>
    <row r="697" spans="26:31">
      <c r="Z697" s="370"/>
      <c r="AA697" s="370"/>
      <c r="AB697" s="370"/>
      <c r="AC697" s="370"/>
      <c r="AD697" s="370"/>
      <c r="AE697" s="370"/>
    </row>
    <row r="698" spans="26:31">
      <c r="Z698" s="370"/>
      <c r="AA698" s="370"/>
      <c r="AB698" s="370"/>
      <c r="AC698" s="370"/>
      <c r="AD698" s="370"/>
      <c r="AE698" s="370"/>
    </row>
    <row r="699" spans="26:31">
      <c r="Z699" s="370"/>
      <c r="AA699" s="370"/>
      <c r="AB699" s="370"/>
      <c r="AC699" s="370"/>
      <c r="AD699" s="370"/>
      <c r="AE699" s="370"/>
    </row>
    <row r="700" spans="26:31">
      <c r="Z700" s="370"/>
      <c r="AA700" s="370"/>
      <c r="AB700" s="370"/>
      <c r="AC700" s="370"/>
      <c r="AD700" s="370"/>
      <c r="AE700" s="370"/>
    </row>
    <row r="701" spans="26:31">
      <c r="Z701" s="370"/>
      <c r="AA701" s="370"/>
      <c r="AB701" s="370"/>
      <c r="AC701" s="370"/>
      <c r="AD701" s="370"/>
      <c r="AE701" s="370"/>
    </row>
    <row r="702" spans="26:31">
      <c r="Z702" s="370"/>
      <c r="AA702" s="370"/>
      <c r="AB702" s="370"/>
      <c r="AC702" s="370"/>
      <c r="AD702" s="370"/>
      <c r="AE702" s="370"/>
    </row>
    <row r="703" spans="26:31">
      <c r="Z703" s="370"/>
      <c r="AA703" s="370"/>
      <c r="AB703" s="370"/>
      <c r="AC703" s="370"/>
      <c r="AD703" s="370"/>
      <c r="AE703" s="370"/>
    </row>
    <row r="704" spans="26:31">
      <c r="Z704" s="370"/>
      <c r="AA704" s="370"/>
      <c r="AB704" s="370"/>
      <c r="AC704" s="370"/>
      <c r="AD704" s="370"/>
      <c r="AE704" s="370"/>
    </row>
    <row r="705" spans="26:31">
      <c r="Z705" s="370"/>
      <c r="AA705" s="370"/>
      <c r="AB705" s="370"/>
      <c r="AC705" s="370"/>
      <c r="AD705" s="370"/>
      <c r="AE705" s="370"/>
    </row>
    <row r="706" spans="26:31">
      <c r="Z706" s="370"/>
      <c r="AA706" s="370"/>
      <c r="AB706" s="370"/>
      <c r="AC706" s="370"/>
      <c r="AD706" s="370"/>
      <c r="AE706" s="370"/>
    </row>
    <row r="707" spans="26:31">
      <c r="Z707" s="370"/>
      <c r="AA707" s="370"/>
      <c r="AB707" s="370"/>
      <c r="AC707" s="370"/>
      <c r="AD707" s="370"/>
      <c r="AE707" s="370"/>
    </row>
    <row r="708" spans="26:31">
      <c r="Z708" s="370"/>
      <c r="AA708" s="370"/>
      <c r="AB708" s="370"/>
      <c r="AC708" s="370"/>
      <c r="AD708" s="370"/>
      <c r="AE708" s="370"/>
    </row>
    <row r="709" spans="26:31">
      <c r="Z709" s="370"/>
      <c r="AA709" s="370"/>
      <c r="AB709" s="370"/>
      <c r="AC709" s="370"/>
      <c r="AD709" s="370"/>
      <c r="AE709" s="370"/>
    </row>
    <row r="710" spans="26:31">
      <c r="Z710" s="370"/>
      <c r="AA710" s="370"/>
      <c r="AB710" s="370"/>
      <c r="AC710" s="370"/>
      <c r="AD710" s="370"/>
      <c r="AE710" s="370"/>
    </row>
    <row r="711" spans="26:31">
      <c r="Z711" s="370"/>
      <c r="AA711" s="370"/>
      <c r="AB711" s="370"/>
      <c r="AC711" s="370"/>
      <c r="AD711" s="370"/>
      <c r="AE711" s="370"/>
    </row>
    <row r="712" spans="26:31">
      <c r="Z712" s="370"/>
      <c r="AA712" s="370"/>
      <c r="AB712" s="370"/>
      <c r="AC712" s="370"/>
      <c r="AD712" s="370"/>
      <c r="AE712" s="370"/>
    </row>
    <row r="713" spans="26:31">
      <c r="Z713" s="370"/>
      <c r="AA713" s="370"/>
      <c r="AB713" s="370"/>
      <c r="AC713" s="370"/>
      <c r="AD713" s="370"/>
      <c r="AE713" s="370"/>
    </row>
    <row r="714" spans="26:31">
      <c r="Z714" s="370"/>
      <c r="AA714" s="370"/>
      <c r="AB714" s="370"/>
      <c r="AC714" s="370"/>
      <c r="AD714" s="370"/>
      <c r="AE714" s="370"/>
    </row>
    <row r="715" spans="26:31">
      <c r="Z715" s="370"/>
      <c r="AA715" s="370"/>
      <c r="AB715" s="370"/>
      <c r="AC715" s="370"/>
      <c r="AD715" s="370"/>
      <c r="AE715" s="370"/>
    </row>
    <row r="716" spans="26:31">
      <c r="Z716" s="370"/>
      <c r="AA716" s="370"/>
      <c r="AB716" s="370"/>
      <c r="AC716" s="370"/>
      <c r="AD716" s="370"/>
      <c r="AE716" s="370"/>
    </row>
    <row r="717" spans="26:31">
      <c r="Z717" s="370"/>
      <c r="AA717" s="370"/>
      <c r="AB717" s="370"/>
      <c r="AC717" s="370"/>
      <c r="AD717" s="370"/>
      <c r="AE717" s="370"/>
    </row>
    <row r="718" spans="26:31">
      <c r="Z718" s="370"/>
      <c r="AA718" s="370"/>
      <c r="AB718" s="370"/>
      <c r="AC718" s="370"/>
      <c r="AD718" s="370"/>
      <c r="AE718" s="370"/>
    </row>
    <row r="719" spans="26:31">
      <c r="Z719" s="370"/>
      <c r="AA719" s="370"/>
      <c r="AB719" s="370"/>
      <c r="AC719" s="370"/>
      <c r="AD719" s="370"/>
      <c r="AE719" s="370"/>
    </row>
    <row r="720" spans="26:31">
      <c r="Z720" s="370"/>
      <c r="AA720" s="370"/>
      <c r="AB720" s="370"/>
      <c r="AC720" s="370"/>
      <c r="AD720" s="370"/>
      <c r="AE720" s="370"/>
    </row>
    <row r="721" spans="26:31">
      <c r="Z721" s="370"/>
      <c r="AA721" s="370"/>
      <c r="AB721" s="370"/>
      <c r="AC721" s="370"/>
      <c r="AD721" s="370"/>
      <c r="AE721" s="370"/>
    </row>
    <row r="722" spans="26:31">
      <c r="Z722" s="370"/>
      <c r="AA722" s="370"/>
      <c r="AB722" s="370"/>
      <c r="AC722" s="370"/>
      <c r="AD722" s="370"/>
      <c r="AE722" s="370"/>
    </row>
    <row r="723" spans="26:31">
      <c r="Z723" s="370"/>
      <c r="AA723" s="370"/>
      <c r="AB723" s="370"/>
      <c r="AC723" s="370"/>
      <c r="AD723" s="370"/>
      <c r="AE723" s="370"/>
    </row>
    <row r="724" spans="26:31">
      <c r="Z724" s="370"/>
      <c r="AA724" s="370"/>
      <c r="AB724" s="370"/>
      <c r="AC724" s="370"/>
      <c r="AD724" s="370"/>
      <c r="AE724" s="370"/>
    </row>
    <row r="725" spans="26:31">
      <c r="Z725" s="370"/>
      <c r="AA725" s="370"/>
      <c r="AB725" s="370"/>
      <c r="AC725" s="370"/>
      <c r="AD725" s="370"/>
      <c r="AE725" s="370"/>
    </row>
    <row r="726" spans="26:31">
      <c r="Z726" s="370"/>
      <c r="AA726" s="370"/>
      <c r="AB726" s="370"/>
      <c r="AC726" s="370"/>
      <c r="AD726" s="370"/>
      <c r="AE726" s="370"/>
    </row>
    <row r="727" spans="26:31">
      <c r="Z727" s="370"/>
      <c r="AA727" s="370"/>
      <c r="AB727" s="370"/>
      <c r="AC727" s="370"/>
      <c r="AD727" s="370"/>
      <c r="AE727" s="370"/>
    </row>
    <row r="728" spans="26:31">
      <c r="Z728" s="370"/>
      <c r="AA728" s="370"/>
      <c r="AB728" s="370"/>
      <c r="AC728" s="370"/>
      <c r="AD728" s="370"/>
      <c r="AE728" s="370"/>
    </row>
    <row r="729" spans="26:31">
      <c r="Z729" s="370"/>
      <c r="AA729" s="370"/>
      <c r="AB729" s="370"/>
      <c r="AC729" s="370"/>
      <c r="AD729" s="370"/>
      <c r="AE729" s="370"/>
    </row>
    <row r="730" spans="26:31">
      <c r="Z730" s="370"/>
      <c r="AA730" s="370"/>
      <c r="AB730" s="370"/>
      <c r="AC730" s="370"/>
      <c r="AD730" s="370"/>
      <c r="AE730" s="370"/>
    </row>
    <row r="731" spans="26:31">
      <c r="Z731" s="370"/>
      <c r="AA731" s="370"/>
      <c r="AB731" s="370"/>
      <c r="AC731" s="370"/>
      <c r="AD731" s="370"/>
      <c r="AE731" s="370"/>
    </row>
    <row r="732" spans="26:31">
      <c r="Z732" s="370"/>
      <c r="AA732" s="370"/>
      <c r="AB732" s="370"/>
      <c r="AC732" s="370"/>
      <c r="AD732" s="370"/>
      <c r="AE732" s="370"/>
    </row>
    <row r="733" spans="26:31">
      <c r="Z733" s="370"/>
      <c r="AA733" s="370"/>
      <c r="AB733" s="370"/>
      <c r="AC733" s="370"/>
      <c r="AD733" s="370"/>
      <c r="AE733" s="370"/>
    </row>
    <row r="734" spans="26:31">
      <c r="Z734" s="370"/>
      <c r="AA734" s="370"/>
      <c r="AB734" s="370"/>
      <c r="AC734" s="370"/>
      <c r="AD734" s="370"/>
      <c r="AE734" s="370"/>
    </row>
    <row r="735" spans="26:31">
      <c r="Z735" s="370"/>
      <c r="AA735" s="370"/>
      <c r="AB735" s="370"/>
      <c r="AC735" s="370"/>
      <c r="AD735" s="370"/>
      <c r="AE735" s="370"/>
    </row>
    <row r="736" spans="26:31">
      <c r="Z736" s="370"/>
      <c r="AA736" s="370"/>
      <c r="AB736" s="370"/>
      <c r="AC736" s="370"/>
      <c r="AD736" s="370"/>
      <c r="AE736" s="370"/>
    </row>
    <row r="737" spans="26:31">
      <c r="Z737" s="370"/>
      <c r="AA737" s="370"/>
      <c r="AB737" s="370"/>
      <c r="AC737" s="370"/>
      <c r="AD737" s="370"/>
      <c r="AE737" s="370"/>
    </row>
    <row r="738" spans="26:31">
      <c r="Z738" s="370"/>
      <c r="AA738" s="370"/>
      <c r="AB738" s="370"/>
      <c r="AC738" s="370"/>
      <c r="AD738" s="370"/>
      <c r="AE738" s="370"/>
    </row>
    <row r="739" spans="26:31">
      <c r="Z739" s="370"/>
      <c r="AA739" s="370"/>
      <c r="AB739" s="370"/>
      <c r="AC739" s="370"/>
      <c r="AD739" s="370"/>
      <c r="AE739" s="370"/>
    </row>
  </sheetData>
  <mergeCells count="61">
    <mergeCell ref="AD16:AE16"/>
    <mergeCell ref="AD45:AE45"/>
    <mergeCell ref="A69:AC76"/>
    <mergeCell ref="A68:AC68"/>
    <mergeCell ref="A15:AC15"/>
    <mergeCell ref="A23:A27"/>
    <mergeCell ref="A28:A32"/>
    <mergeCell ref="A33:A37"/>
    <mergeCell ref="V16:W16"/>
    <mergeCell ref="L16:M16"/>
    <mergeCell ref="N16:O16"/>
    <mergeCell ref="P16:Q16"/>
    <mergeCell ref="R16:S16"/>
    <mergeCell ref="T16:U16"/>
    <mergeCell ref="A16:C17"/>
    <mergeCell ref="D16:E16"/>
    <mergeCell ref="D45:E45"/>
    <mergeCell ref="F45:G45"/>
    <mergeCell ref="H45:I45"/>
    <mergeCell ref="A38:A42"/>
    <mergeCell ref="X16:Y16"/>
    <mergeCell ref="A18:A22"/>
    <mergeCell ref="B38:C38"/>
    <mergeCell ref="B19:C19"/>
    <mergeCell ref="B29:C29"/>
    <mergeCell ref="B28:C28"/>
    <mergeCell ref="A45:C46"/>
    <mergeCell ref="AB16:AC16"/>
    <mergeCell ref="AB45:AC45"/>
    <mergeCell ref="Z16:AA16"/>
    <mergeCell ref="F16:G16"/>
    <mergeCell ref="H16:I16"/>
    <mergeCell ref="J16:K16"/>
    <mergeCell ref="N44:AC44"/>
    <mergeCell ref="A8:AC8"/>
    <mergeCell ref="A4:AC7"/>
    <mergeCell ref="A3:AC3"/>
    <mergeCell ref="A13:AC13"/>
    <mergeCell ref="A9:AC12"/>
    <mergeCell ref="A1:AC1"/>
    <mergeCell ref="Z45:AA45"/>
    <mergeCell ref="P45:Q45"/>
    <mergeCell ref="R45:S45"/>
    <mergeCell ref="T45:U45"/>
    <mergeCell ref="V45:W45"/>
    <mergeCell ref="X45:Y45"/>
    <mergeCell ref="J45:K45"/>
    <mergeCell ref="L45:M45"/>
    <mergeCell ref="N45:O45"/>
    <mergeCell ref="B18:C18"/>
    <mergeCell ref="B23:C23"/>
    <mergeCell ref="B24:C24"/>
    <mergeCell ref="B34:C34"/>
    <mergeCell ref="B33:C33"/>
    <mergeCell ref="B39:C39"/>
    <mergeCell ref="A47:A55"/>
    <mergeCell ref="A56:A64"/>
    <mergeCell ref="B47:C47"/>
    <mergeCell ref="B48:C48"/>
    <mergeCell ref="B56:C56"/>
    <mergeCell ref="B57:C57"/>
  </mergeCells>
  <hyperlinks>
    <hyperlink ref="A78" location="Titelseite!A1" display="zurück zum Inhaltsverzeichnis" xr:uid="{00000000-0004-0000-0C00-000000000000}"/>
  </hyperlinks>
  <pageMargins left="0.7" right="0.7" top="0.78740157499999996" bottom="0.78740157499999996" header="0.3" footer="0.3"/>
  <pageSetup paperSize="9" orientation="portrait" horizontalDpi="4294967293" verticalDpi="0" r:id="rId1"/>
  <ignoredErrors>
    <ignoredError sqref="D20:W20 D28:W28 D24 D19 D29 D34 D23:W23 D21:W21 D25:W26 D27:W27 D22:W22 Z42" formulaRange="1"/>
    <ignoredError sqref="J35:W39 W34 E35:H39 X20:Y22 X30:Y33 Y28 X25:Y27 Y23 X35:Y40 Y34 Y29 Y24 Y19 I30:I41 Z20:Z23 I48:Y57 AA19:AB19 AA21 AA20 AA24 AA22 AA23 AA29 AA25:AA27 AA28 AA34 AA30:AA32 AA33 AA39 AA35:AA37 AA38 AA40:AA41 Z48:AB59 AB39 AB34 AB29 AB24 AB21 AB20 AB22:AB23 AB25:AB28 AB30:AB33 AB35:AB38 AB40:AB42 AC19:AC42 AD19:AD42 AC57:AD57 AC48:AD48" formula="1"/>
    <ignoredError sqref="I24:X24 J19:X19 I29:X29 J34:V34 E34:H34 E29:H29 E24:H24 E19:I19 X23 X28 X34 Z19 Z24:Z41" formula="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R84"/>
  <sheetViews>
    <sheetView zoomScaleNormal="100" workbookViewId="0">
      <selection sqref="A1:AR1"/>
    </sheetView>
  </sheetViews>
  <sheetFormatPr baseColWidth="10" defaultColWidth="11.5703125" defaultRowHeight="15"/>
  <cols>
    <col min="1" max="1" width="11.5703125" style="27"/>
    <col min="2" max="2" width="25.85546875" style="27" customWidth="1"/>
    <col min="3" max="9" width="10.7109375" style="27" hidden="1" customWidth="1"/>
    <col min="10" max="15" width="9.7109375" style="27" hidden="1" customWidth="1"/>
    <col min="16" max="17" width="9.7109375" style="27" customWidth="1"/>
    <col min="18" max="18" width="9.7109375" style="27" hidden="1" customWidth="1"/>
    <col min="19" max="20" width="9.7109375" style="27" customWidth="1"/>
    <col min="21" max="21" width="9.7109375" style="27" hidden="1" customWidth="1"/>
    <col min="22" max="23" width="9.7109375" style="27" customWidth="1"/>
    <col min="24" max="24" width="9.7109375" style="27" hidden="1" customWidth="1"/>
    <col min="25" max="26" width="9.7109375" style="27" customWidth="1"/>
    <col min="27" max="27" width="9.7109375" style="27" hidden="1" customWidth="1"/>
    <col min="28" max="29" width="9.7109375" style="27" customWidth="1"/>
    <col min="30" max="30" width="9.7109375" style="27" hidden="1" customWidth="1"/>
    <col min="31" max="32" width="9.7109375" style="27" customWidth="1"/>
    <col min="33" max="33" width="9.7109375" style="27" hidden="1" customWidth="1"/>
    <col min="34" max="35" width="9.7109375" style="27" customWidth="1"/>
    <col min="36" max="36" width="9.7109375" style="27" hidden="1" customWidth="1"/>
    <col min="37" max="38" width="9.7109375" style="27" customWidth="1"/>
    <col min="39" max="39" width="11.5703125" style="27" hidden="1" customWidth="1"/>
    <col min="40" max="41" width="9.7109375" style="27" customWidth="1"/>
    <col min="42" max="42" width="9.7109375" style="27" hidden="1" customWidth="1"/>
    <col min="43" max="44" width="9.7109375" style="27" customWidth="1"/>
    <col min="45" max="16384" width="11.5703125" style="27"/>
  </cols>
  <sheetData>
    <row r="1" spans="1:44" ht="18" customHeight="1">
      <c r="A1" s="498" t="s">
        <v>190</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c r="AH1" s="498"/>
      <c r="AI1" s="498"/>
      <c r="AJ1" s="498"/>
      <c r="AK1" s="498"/>
      <c r="AL1" s="498"/>
      <c r="AM1" s="498"/>
      <c r="AN1" s="498"/>
      <c r="AO1" s="498"/>
      <c r="AP1" s="498"/>
      <c r="AQ1" s="498"/>
      <c r="AR1" s="498"/>
    </row>
    <row r="2" spans="1:44">
      <c r="P2" s="28"/>
      <c r="Q2" s="28"/>
      <c r="R2" s="28"/>
      <c r="S2" s="28"/>
      <c r="T2" s="28"/>
      <c r="U2" s="28"/>
      <c r="V2" s="28"/>
    </row>
    <row r="3" spans="1:44" ht="15.75">
      <c r="A3" s="497" t="s">
        <v>0</v>
      </c>
      <c r="B3" s="497"/>
      <c r="C3" s="497"/>
      <c r="D3" s="497"/>
      <c r="E3" s="497"/>
      <c r="F3" s="497"/>
      <c r="G3" s="497"/>
      <c r="H3" s="497"/>
      <c r="I3" s="497"/>
      <c r="J3" s="497"/>
      <c r="K3" s="497"/>
      <c r="L3" s="497"/>
      <c r="M3" s="497"/>
      <c r="N3" s="29"/>
      <c r="O3" s="29"/>
      <c r="P3" s="32"/>
      <c r="Q3" s="32"/>
      <c r="R3" s="32"/>
      <c r="S3" s="32"/>
      <c r="T3" s="32"/>
      <c r="U3" s="32"/>
      <c r="V3" s="32"/>
      <c r="W3" s="29"/>
      <c r="X3" s="29"/>
      <c r="Y3" s="29"/>
      <c r="Z3" s="29"/>
      <c r="AA3" s="29"/>
      <c r="AB3" s="541"/>
      <c r="AC3" s="541"/>
      <c r="AD3" s="541"/>
      <c r="AE3" s="541"/>
      <c r="AF3" s="541"/>
      <c r="AG3" s="541"/>
      <c r="AH3" s="541"/>
      <c r="AI3" s="541"/>
      <c r="AJ3" s="541"/>
      <c r="AK3" s="541"/>
      <c r="AL3" s="541"/>
      <c r="AM3" s="541"/>
      <c r="AN3" s="541"/>
      <c r="AO3" s="541"/>
      <c r="AP3" s="541"/>
      <c r="AQ3" s="541"/>
      <c r="AR3" s="541"/>
    </row>
    <row r="4" spans="1:44" ht="14.45" customHeight="1">
      <c r="A4" s="540" t="s">
        <v>109</v>
      </c>
      <c r="B4" s="540"/>
      <c r="C4" s="540"/>
      <c r="D4" s="540"/>
      <c r="E4" s="540"/>
      <c r="F4" s="540"/>
      <c r="G4" s="540"/>
      <c r="H4" s="540"/>
      <c r="I4" s="540"/>
      <c r="J4" s="540"/>
      <c r="K4" s="540"/>
      <c r="L4" s="540"/>
      <c r="M4" s="540"/>
      <c r="N4" s="540"/>
      <c r="O4" s="540"/>
      <c r="P4" s="540"/>
      <c r="Q4" s="540"/>
      <c r="R4" s="540"/>
      <c r="S4" s="540"/>
      <c r="T4" s="540"/>
      <c r="U4" s="540"/>
      <c r="V4" s="540"/>
      <c r="W4" s="540"/>
      <c r="X4" s="540"/>
      <c r="Y4" s="540"/>
      <c r="Z4" s="540"/>
      <c r="AA4" s="540"/>
      <c r="AB4" s="540"/>
      <c r="AC4" s="540"/>
      <c r="AD4" s="540"/>
      <c r="AE4" s="540"/>
      <c r="AF4" s="540"/>
      <c r="AG4" s="540"/>
      <c r="AH4" s="540"/>
      <c r="AI4" s="540"/>
      <c r="AJ4" s="540"/>
      <c r="AK4" s="540"/>
      <c r="AL4" s="540"/>
      <c r="AM4" s="540"/>
      <c r="AN4" s="540"/>
      <c r="AO4" s="540"/>
      <c r="AP4" s="540"/>
      <c r="AQ4" s="540"/>
      <c r="AR4" s="540"/>
    </row>
    <row r="5" spans="1:44">
      <c r="A5" s="540"/>
      <c r="B5" s="540"/>
      <c r="C5" s="540"/>
      <c r="D5" s="540"/>
      <c r="E5" s="540"/>
      <c r="F5" s="540"/>
      <c r="G5" s="540"/>
      <c r="H5" s="540"/>
      <c r="I5" s="540"/>
      <c r="J5" s="540"/>
      <c r="K5" s="540"/>
      <c r="L5" s="540"/>
      <c r="M5" s="540"/>
      <c r="N5" s="540"/>
      <c r="O5" s="540"/>
      <c r="P5" s="540"/>
      <c r="Q5" s="540"/>
      <c r="R5" s="540"/>
      <c r="S5" s="540"/>
      <c r="T5" s="540"/>
      <c r="U5" s="540"/>
      <c r="V5" s="540"/>
      <c r="W5" s="540"/>
      <c r="X5" s="540"/>
      <c r="Y5" s="540"/>
      <c r="Z5" s="540"/>
      <c r="AA5" s="540"/>
      <c r="AB5" s="540"/>
      <c r="AC5" s="540"/>
      <c r="AD5" s="540"/>
      <c r="AE5" s="540"/>
      <c r="AF5" s="540"/>
      <c r="AG5" s="540"/>
      <c r="AH5" s="540"/>
      <c r="AI5" s="540"/>
      <c r="AJ5" s="540"/>
      <c r="AK5" s="540"/>
      <c r="AL5" s="540"/>
      <c r="AM5" s="540"/>
      <c r="AN5" s="540"/>
      <c r="AO5" s="540"/>
      <c r="AP5" s="540"/>
      <c r="AQ5" s="540"/>
      <c r="AR5" s="540"/>
    </row>
    <row r="6" spans="1:44">
      <c r="A6" s="540"/>
      <c r="B6" s="540"/>
      <c r="C6" s="540"/>
      <c r="D6" s="540"/>
      <c r="E6" s="540"/>
      <c r="F6" s="540"/>
      <c r="G6" s="540"/>
      <c r="H6" s="540"/>
      <c r="I6" s="540"/>
      <c r="J6" s="540"/>
      <c r="K6" s="540"/>
      <c r="L6" s="540"/>
      <c r="M6" s="540"/>
      <c r="N6" s="540"/>
      <c r="O6" s="540"/>
      <c r="P6" s="540"/>
      <c r="Q6" s="540"/>
      <c r="R6" s="540"/>
      <c r="S6" s="540"/>
      <c r="T6" s="540"/>
      <c r="U6" s="540"/>
      <c r="V6" s="540"/>
      <c r="W6" s="540"/>
      <c r="X6" s="540"/>
      <c r="Y6" s="540"/>
      <c r="Z6" s="540"/>
      <c r="AA6" s="540"/>
      <c r="AB6" s="540"/>
      <c r="AC6" s="540"/>
      <c r="AD6" s="540"/>
      <c r="AE6" s="540"/>
      <c r="AF6" s="540"/>
      <c r="AG6" s="540"/>
      <c r="AH6" s="540"/>
      <c r="AI6" s="540"/>
      <c r="AJ6" s="540"/>
      <c r="AK6" s="540"/>
      <c r="AL6" s="540"/>
      <c r="AM6" s="540"/>
      <c r="AN6" s="540"/>
      <c r="AO6" s="540"/>
      <c r="AP6" s="540"/>
      <c r="AQ6" s="540"/>
      <c r="AR6" s="540"/>
    </row>
    <row r="7" spans="1:44">
      <c r="A7" s="540"/>
      <c r="B7" s="540"/>
      <c r="C7" s="540"/>
      <c r="D7" s="540"/>
      <c r="E7" s="540"/>
      <c r="F7" s="540"/>
      <c r="G7" s="540"/>
      <c r="H7" s="540"/>
      <c r="I7" s="540"/>
      <c r="J7" s="540"/>
      <c r="K7" s="540"/>
      <c r="L7" s="540"/>
      <c r="M7" s="540"/>
      <c r="N7" s="540"/>
      <c r="O7" s="540"/>
      <c r="P7" s="540"/>
      <c r="Q7" s="540"/>
      <c r="R7" s="540"/>
      <c r="S7" s="540"/>
      <c r="T7" s="540"/>
      <c r="U7" s="540"/>
      <c r="V7" s="540"/>
      <c r="W7" s="540"/>
      <c r="X7" s="540"/>
      <c r="Y7" s="540"/>
      <c r="Z7" s="540"/>
      <c r="AA7" s="540"/>
      <c r="AB7" s="540"/>
      <c r="AC7" s="540"/>
      <c r="AD7" s="540"/>
      <c r="AE7" s="540"/>
      <c r="AF7" s="540"/>
      <c r="AG7" s="540"/>
      <c r="AH7" s="540"/>
      <c r="AI7" s="540"/>
      <c r="AJ7" s="540"/>
      <c r="AK7" s="540"/>
      <c r="AL7" s="540"/>
      <c r="AM7" s="540"/>
      <c r="AN7" s="540"/>
      <c r="AO7" s="540"/>
      <c r="AP7" s="540"/>
      <c r="AQ7" s="540"/>
      <c r="AR7" s="540"/>
    </row>
    <row r="8" spans="1:44" ht="15.75">
      <c r="A8" s="497" t="s">
        <v>1</v>
      </c>
      <c r="B8" s="497"/>
      <c r="C8" s="497"/>
      <c r="D8" s="497"/>
      <c r="E8" s="497"/>
      <c r="F8" s="497"/>
      <c r="G8" s="497"/>
      <c r="H8" s="497"/>
      <c r="I8" s="497"/>
      <c r="J8" s="497"/>
      <c r="K8" s="497"/>
      <c r="L8" s="497"/>
      <c r="M8" s="497"/>
      <c r="N8" s="497"/>
      <c r="O8" s="497"/>
      <c r="P8" s="497"/>
      <c r="Q8" s="497"/>
      <c r="R8" s="497"/>
      <c r="S8" s="497"/>
      <c r="T8" s="497"/>
      <c r="U8" s="497"/>
      <c r="V8" s="497"/>
      <c r="W8" s="497"/>
      <c r="X8" s="497"/>
      <c r="Y8" s="497"/>
      <c r="Z8" s="497"/>
      <c r="AA8" s="497"/>
      <c r="AB8" s="497"/>
      <c r="AC8" s="497"/>
      <c r="AD8" s="497"/>
      <c r="AE8" s="497"/>
      <c r="AF8" s="497"/>
      <c r="AG8" s="497"/>
      <c r="AH8" s="497"/>
      <c r="AI8" s="497"/>
      <c r="AJ8" s="497"/>
      <c r="AK8" s="497"/>
      <c r="AL8" s="497"/>
      <c r="AM8" s="497"/>
      <c r="AN8" s="497"/>
      <c r="AO8" s="497"/>
      <c r="AP8" s="497"/>
      <c r="AQ8" s="497"/>
      <c r="AR8" s="497"/>
    </row>
    <row r="9" spans="1:44" ht="14.45" customHeight="1">
      <c r="A9" s="540" t="s">
        <v>94</v>
      </c>
      <c r="B9" s="540"/>
      <c r="C9" s="540"/>
      <c r="D9" s="540"/>
      <c r="E9" s="540"/>
      <c r="F9" s="540"/>
      <c r="G9" s="540"/>
      <c r="H9" s="540"/>
      <c r="I9" s="540"/>
      <c r="J9" s="540"/>
      <c r="K9" s="540"/>
      <c r="L9" s="540"/>
      <c r="M9" s="540"/>
      <c r="N9" s="540"/>
      <c r="O9" s="540"/>
      <c r="P9" s="540"/>
      <c r="Q9" s="540"/>
      <c r="R9" s="540"/>
      <c r="S9" s="540"/>
      <c r="T9" s="540"/>
      <c r="U9" s="540"/>
      <c r="V9" s="540"/>
      <c r="W9" s="540"/>
      <c r="X9" s="540"/>
      <c r="Y9" s="540"/>
      <c r="Z9" s="540"/>
      <c r="AA9" s="540"/>
      <c r="AB9" s="540"/>
      <c r="AC9" s="540"/>
      <c r="AD9" s="540"/>
      <c r="AE9" s="540"/>
      <c r="AF9" s="540"/>
      <c r="AG9" s="540"/>
      <c r="AH9" s="540"/>
      <c r="AI9" s="540"/>
      <c r="AJ9" s="540"/>
      <c r="AK9" s="540"/>
      <c r="AL9" s="540"/>
      <c r="AM9" s="540"/>
      <c r="AN9" s="540"/>
      <c r="AO9" s="540"/>
      <c r="AP9" s="540"/>
      <c r="AQ9" s="540"/>
      <c r="AR9" s="540"/>
    </row>
    <row r="10" spans="1:44">
      <c r="A10" s="540"/>
      <c r="B10" s="540"/>
      <c r="C10" s="540"/>
      <c r="D10" s="540"/>
      <c r="E10" s="540"/>
      <c r="F10" s="540"/>
      <c r="G10" s="540"/>
      <c r="H10" s="540"/>
      <c r="I10" s="540"/>
      <c r="J10" s="540"/>
      <c r="K10" s="540"/>
      <c r="L10" s="540"/>
      <c r="M10" s="540"/>
      <c r="N10" s="540"/>
      <c r="O10" s="540"/>
      <c r="P10" s="540"/>
      <c r="Q10" s="540"/>
      <c r="R10" s="540"/>
      <c r="S10" s="540"/>
      <c r="T10" s="540"/>
      <c r="U10" s="540"/>
      <c r="V10" s="540"/>
      <c r="W10" s="540"/>
      <c r="X10" s="540"/>
      <c r="Y10" s="540"/>
      <c r="Z10" s="540"/>
      <c r="AA10" s="540"/>
      <c r="AB10" s="540"/>
      <c r="AC10" s="540"/>
      <c r="AD10" s="540"/>
      <c r="AE10" s="540"/>
      <c r="AF10" s="540"/>
      <c r="AG10" s="540"/>
      <c r="AH10" s="540"/>
      <c r="AI10" s="540"/>
      <c r="AJ10" s="540"/>
      <c r="AK10" s="540"/>
      <c r="AL10" s="540"/>
      <c r="AM10" s="540"/>
      <c r="AN10" s="540"/>
      <c r="AO10" s="540"/>
      <c r="AP10" s="540"/>
      <c r="AQ10" s="540"/>
      <c r="AR10" s="540"/>
    </row>
    <row r="11" spans="1:44">
      <c r="A11" s="540"/>
      <c r="B11" s="540"/>
      <c r="C11" s="540"/>
      <c r="D11" s="540"/>
      <c r="E11" s="540"/>
      <c r="F11" s="540"/>
      <c r="G11" s="540"/>
      <c r="H11" s="540"/>
      <c r="I11" s="540"/>
      <c r="J11" s="540"/>
      <c r="K11" s="540"/>
      <c r="L11" s="540"/>
      <c r="M11" s="540"/>
      <c r="N11" s="540"/>
      <c r="O11" s="540"/>
      <c r="P11" s="540"/>
      <c r="Q11" s="540"/>
      <c r="R11" s="540"/>
      <c r="S11" s="540"/>
      <c r="T11" s="540"/>
      <c r="U11" s="540"/>
      <c r="V11" s="540"/>
      <c r="W11" s="540"/>
      <c r="X11" s="540"/>
      <c r="Y11" s="540"/>
      <c r="Z11" s="540"/>
      <c r="AA11" s="540"/>
      <c r="AB11" s="540"/>
      <c r="AC11" s="540"/>
      <c r="AD11" s="540"/>
      <c r="AE11" s="540"/>
      <c r="AF11" s="540"/>
      <c r="AG11" s="540"/>
      <c r="AH11" s="540"/>
      <c r="AI11" s="540"/>
      <c r="AJ11" s="540"/>
      <c r="AK11" s="540"/>
      <c r="AL11" s="540"/>
      <c r="AM11" s="540"/>
      <c r="AN11" s="540"/>
      <c r="AO11" s="540"/>
      <c r="AP11" s="540"/>
      <c r="AQ11" s="540"/>
      <c r="AR11" s="540"/>
    </row>
    <row r="12" spans="1:44">
      <c r="A12" s="540"/>
      <c r="B12" s="540"/>
      <c r="C12" s="540"/>
      <c r="D12" s="540"/>
      <c r="E12" s="540"/>
      <c r="F12" s="540"/>
      <c r="G12" s="540"/>
      <c r="H12" s="540"/>
      <c r="I12" s="540"/>
      <c r="J12" s="540"/>
      <c r="K12" s="540"/>
      <c r="L12" s="540"/>
      <c r="M12" s="540"/>
      <c r="N12" s="540"/>
      <c r="O12" s="540"/>
      <c r="P12" s="540"/>
      <c r="Q12" s="540"/>
      <c r="R12" s="540"/>
      <c r="S12" s="540"/>
      <c r="T12" s="540"/>
      <c r="U12" s="540"/>
      <c r="V12" s="540"/>
      <c r="W12" s="540"/>
      <c r="X12" s="540"/>
      <c r="Y12" s="540"/>
      <c r="Z12" s="540"/>
      <c r="AA12" s="540"/>
      <c r="AB12" s="540"/>
      <c r="AC12" s="540"/>
      <c r="AD12" s="540"/>
      <c r="AE12" s="540"/>
      <c r="AF12" s="540"/>
      <c r="AG12" s="540"/>
      <c r="AH12" s="540"/>
      <c r="AI12" s="540"/>
      <c r="AJ12" s="540"/>
      <c r="AK12" s="540"/>
      <c r="AL12" s="540"/>
      <c r="AM12" s="540"/>
      <c r="AN12" s="540"/>
      <c r="AO12" s="540"/>
      <c r="AP12" s="540"/>
      <c r="AQ12" s="540"/>
      <c r="AR12" s="540"/>
    </row>
    <row r="13" spans="1:44" ht="15.75">
      <c r="A13" s="497" t="s">
        <v>2</v>
      </c>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497"/>
    </row>
    <row r="15" spans="1:44">
      <c r="A15" s="2" t="s">
        <v>191</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row>
    <row r="16" spans="1:44">
      <c r="A16" s="532"/>
      <c r="B16" s="500"/>
      <c r="C16" s="176"/>
      <c r="D16" s="509" t="s">
        <v>12</v>
      </c>
      <c r="E16" s="503"/>
      <c r="F16" s="177"/>
      <c r="G16" s="509" t="s">
        <v>13</v>
      </c>
      <c r="H16" s="503"/>
      <c r="I16" s="176"/>
      <c r="J16" s="509" t="s">
        <v>14</v>
      </c>
      <c r="K16" s="503"/>
      <c r="L16" s="176"/>
      <c r="M16" s="509" t="s">
        <v>15</v>
      </c>
      <c r="N16" s="503"/>
      <c r="O16" s="176"/>
      <c r="P16" s="509" t="s">
        <v>16</v>
      </c>
      <c r="Q16" s="503"/>
      <c r="R16" s="176"/>
      <c r="S16" s="509" t="s">
        <v>17</v>
      </c>
      <c r="T16" s="503"/>
      <c r="U16" s="176"/>
      <c r="V16" s="509" t="s">
        <v>18</v>
      </c>
      <c r="W16" s="503"/>
      <c r="X16" s="176"/>
      <c r="Y16" s="509" t="s">
        <v>19</v>
      </c>
      <c r="Z16" s="503"/>
      <c r="AA16" s="176"/>
      <c r="AB16" s="509" t="s">
        <v>20</v>
      </c>
      <c r="AC16" s="503"/>
      <c r="AD16" s="103"/>
      <c r="AE16" s="509" t="s">
        <v>21</v>
      </c>
      <c r="AF16" s="503"/>
      <c r="AG16" s="103"/>
      <c r="AH16" s="509" t="s">
        <v>78</v>
      </c>
      <c r="AI16" s="503"/>
      <c r="AJ16" s="103"/>
      <c r="AK16" s="509" t="s">
        <v>163</v>
      </c>
      <c r="AL16" s="503"/>
      <c r="AM16" s="103"/>
      <c r="AN16" s="509" t="s">
        <v>216</v>
      </c>
      <c r="AO16" s="503"/>
      <c r="AP16" s="103"/>
      <c r="AQ16" s="509" t="s">
        <v>242</v>
      </c>
      <c r="AR16" s="503"/>
    </row>
    <row r="17" spans="1:44" ht="45">
      <c r="A17" s="538"/>
      <c r="B17" s="539"/>
      <c r="C17" s="105" t="s">
        <v>102</v>
      </c>
      <c r="D17" s="106" t="s">
        <v>8</v>
      </c>
      <c r="E17" s="107" t="s">
        <v>27</v>
      </c>
      <c r="F17" s="105" t="s">
        <v>102</v>
      </c>
      <c r="G17" s="106" t="s">
        <v>8</v>
      </c>
      <c r="H17" s="107" t="s">
        <v>27</v>
      </c>
      <c r="I17" s="105" t="s">
        <v>102</v>
      </c>
      <c r="J17" s="106" t="s">
        <v>8</v>
      </c>
      <c r="K17" s="107" t="s">
        <v>27</v>
      </c>
      <c r="L17" s="105" t="s">
        <v>102</v>
      </c>
      <c r="M17" s="106" t="s">
        <v>8</v>
      </c>
      <c r="N17" s="197" t="s">
        <v>27</v>
      </c>
      <c r="O17" s="105" t="s">
        <v>102</v>
      </c>
      <c r="P17" s="273" t="s">
        <v>8</v>
      </c>
      <c r="Q17" s="107" t="s">
        <v>27</v>
      </c>
      <c r="R17" s="105" t="s">
        <v>102</v>
      </c>
      <c r="S17" s="106" t="s">
        <v>8</v>
      </c>
      <c r="T17" s="107" t="s">
        <v>27</v>
      </c>
      <c r="U17" s="105" t="s">
        <v>102</v>
      </c>
      <c r="V17" s="106" t="s">
        <v>8</v>
      </c>
      <c r="W17" s="107" t="s">
        <v>27</v>
      </c>
      <c r="X17" s="105" t="s">
        <v>102</v>
      </c>
      <c r="Y17" s="106" t="s">
        <v>8</v>
      </c>
      <c r="Z17" s="197" t="s">
        <v>27</v>
      </c>
      <c r="AA17" s="105" t="s">
        <v>102</v>
      </c>
      <c r="AB17" s="106" t="s">
        <v>8</v>
      </c>
      <c r="AC17" s="107" t="s">
        <v>27</v>
      </c>
      <c r="AD17" s="105" t="s">
        <v>102</v>
      </c>
      <c r="AE17" s="106" t="s">
        <v>8</v>
      </c>
      <c r="AF17" s="107" t="s">
        <v>27</v>
      </c>
      <c r="AG17" s="105" t="s">
        <v>102</v>
      </c>
      <c r="AH17" s="106" t="s">
        <v>8</v>
      </c>
      <c r="AI17" s="107" t="s">
        <v>27</v>
      </c>
      <c r="AJ17" s="105" t="s">
        <v>102</v>
      </c>
      <c r="AK17" s="106" t="s">
        <v>8</v>
      </c>
      <c r="AL17" s="107" t="s">
        <v>27</v>
      </c>
      <c r="AM17" s="105" t="s">
        <v>102</v>
      </c>
      <c r="AN17" s="106" t="s">
        <v>8</v>
      </c>
      <c r="AO17" s="107" t="s">
        <v>27</v>
      </c>
      <c r="AP17" s="105" t="s">
        <v>102</v>
      </c>
      <c r="AQ17" s="106" t="s">
        <v>8</v>
      </c>
      <c r="AR17" s="107" t="s">
        <v>27</v>
      </c>
    </row>
    <row r="18" spans="1:44">
      <c r="A18" s="511" t="s">
        <v>22</v>
      </c>
      <c r="B18" s="89" t="s">
        <v>95</v>
      </c>
      <c r="C18" s="178">
        <f>SUM(C19:C24)</f>
        <v>14284</v>
      </c>
      <c r="D18" s="179">
        <f>SUM(D19:D24)</f>
        <v>502</v>
      </c>
      <c r="E18" s="180">
        <f>D18/C18*100</f>
        <v>3.514421730607673</v>
      </c>
      <c r="F18" s="179">
        <f>SUM(F19:F24)</f>
        <v>13923</v>
      </c>
      <c r="G18" s="179">
        <f>SUM(G19:G24)</f>
        <v>424</v>
      </c>
      <c r="H18" s="180">
        <f>G18/F18*100</f>
        <v>3.0453206923795157</v>
      </c>
      <c r="I18" s="178">
        <f>SUM(I19:I24)</f>
        <v>13836</v>
      </c>
      <c r="J18" s="179">
        <f>SUM(J19:J24)</f>
        <v>454</v>
      </c>
      <c r="K18" s="180">
        <f>J18/I18*100</f>
        <v>3.2812951720150334</v>
      </c>
      <c r="L18" s="178">
        <f>SUM(L19:L24)</f>
        <v>13753</v>
      </c>
      <c r="M18" s="179">
        <f>SUM(M19:M24)</f>
        <v>399</v>
      </c>
      <c r="N18" s="180">
        <f>M18/L18*100</f>
        <v>2.9011851959572459</v>
      </c>
      <c r="O18" s="178">
        <f>SUM(O19:O24)</f>
        <v>13750</v>
      </c>
      <c r="P18" s="179">
        <f>SUM(P19:P24)</f>
        <v>414</v>
      </c>
      <c r="Q18" s="180">
        <f>P18/O18*100</f>
        <v>3.0109090909090908</v>
      </c>
      <c r="R18" s="178">
        <f>SUM(R19:R24)</f>
        <v>13777</v>
      </c>
      <c r="S18" s="179">
        <f>SUM(S19:S24)</f>
        <v>405</v>
      </c>
      <c r="T18" s="180">
        <f>S18/R18*100</f>
        <v>2.9396820788270306</v>
      </c>
      <c r="U18" s="178">
        <f>SUM(U19:U24)</f>
        <v>13946</v>
      </c>
      <c r="V18" s="179">
        <f>SUM(V19:V24)</f>
        <v>432</v>
      </c>
      <c r="W18" s="180">
        <f>V18/U18*100</f>
        <v>3.0976624121611929</v>
      </c>
      <c r="X18" s="178">
        <f>SUM(X19:X24)</f>
        <v>14150</v>
      </c>
      <c r="Y18" s="179">
        <f>SUM(Y19:Y24)</f>
        <v>414</v>
      </c>
      <c r="Z18" s="180">
        <f>Y18/X18*100</f>
        <v>2.9257950530035335</v>
      </c>
      <c r="AA18" s="178">
        <f>SUM(AA19:AA24)</f>
        <v>14266</v>
      </c>
      <c r="AB18" s="179">
        <f>SUM(AB19:AB24)</f>
        <v>424</v>
      </c>
      <c r="AC18" s="180">
        <f>AB18/AA18*100</f>
        <v>2.9721015000700968</v>
      </c>
      <c r="AD18" s="179">
        <f>SUM(AD19:AD24)</f>
        <v>14970</v>
      </c>
      <c r="AE18" s="179">
        <f>SUM(AE19:AE24)</f>
        <v>355</v>
      </c>
      <c r="AF18" s="180">
        <f>AE18/AD18*100</f>
        <v>2.3714094856379426</v>
      </c>
      <c r="AG18" s="179">
        <f>SUM(AG19:AG24)</f>
        <v>15418</v>
      </c>
      <c r="AH18" s="179">
        <f>SUM(AH19:AH24)</f>
        <v>134</v>
      </c>
      <c r="AI18" s="180">
        <f>AH18/AG18*100</f>
        <v>0.86911402257102088</v>
      </c>
      <c r="AJ18" s="179">
        <f>SUM(AJ19:AJ24)</f>
        <v>15418</v>
      </c>
      <c r="AK18" s="179">
        <f>SUM(AK19:AK24)</f>
        <v>330</v>
      </c>
      <c r="AL18" s="180">
        <f>AK18/AJ18*100</f>
        <v>2.140355428719678</v>
      </c>
      <c r="AM18" s="179">
        <f>SUM(AM19:AM24)</f>
        <v>15568</v>
      </c>
      <c r="AN18" s="179">
        <f>SUM(AN19:AN24)</f>
        <v>509</v>
      </c>
      <c r="AO18" s="180">
        <f>AN18/AM18*100</f>
        <v>3.2695272353545732</v>
      </c>
      <c r="AP18" s="179">
        <f>SUM(AP19:AP24)</f>
        <v>15636</v>
      </c>
      <c r="AQ18" s="179">
        <f>SUM(AQ19:AQ24)</f>
        <v>377</v>
      </c>
      <c r="AR18" s="180">
        <f>AQ18/AP18*100</f>
        <v>2.4111025837810178</v>
      </c>
    </row>
    <row r="19" spans="1:44" ht="15" hidden="1" customHeight="1">
      <c r="A19" s="512"/>
      <c r="B19" s="194" t="s">
        <v>82</v>
      </c>
      <c r="C19" s="91">
        <v>0</v>
      </c>
      <c r="D19" s="92">
        <v>0</v>
      </c>
      <c r="E19" s="114">
        <v>0</v>
      </c>
      <c r="F19" s="92">
        <v>0</v>
      </c>
      <c r="G19" s="92">
        <v>0</v>
      </c>
      <c r="H19" s="114">
        <v>0</v>
      </c>
      <c r="I19" s="91">
        <v>0</v>
      </c>
      <c r="J19" s="92">
        <v>0</v>
      </c>
      <c r="K19" s="114">
        <v>0</v>
      </c>
      <c r="L19" s="91">
        <v>0</v>
      </c>
      <c r="M19" s="92">
        <v>0</v>
      </c>
      <c r="N19" s="114">
        <v>0</v>
      </c>
      <c r="O19" s="91">
        <v>0</v>
      </c>
      <c r="P19" s="92">
        <v>0</v>
      </c>
      <c r="Q19" s="114">
        <v>0</v>
      </c>
      <c r="R19" s="91">
        <v>0</v>
      </c>
      <c r="S19" s="92">
        <v>0</v>
      </c>
      <c r="T19" s="114">
        <v>0</v>
      </c>
      <c r="U19" s="91">
        <v>0</v>
      </c>
      <c r="V19" s="92">
        <v>0</v>
      </c>
      <c r="W19" s="114">
        <v>0</v>
      </c>
      <c r="X19" s="91">
        <v>0</v>
      </c>
      <c r="Y19" s="92">
        <v>0</v>
      </c>
      <c r="Z19" s="114">
        <v>0</v>
      </c>
      <c r="AA19" s="91">
        <v>0</v>
      </c>
      <c r="AB19" s="92">
        <v>0</v>
      </c>
      <c r="AC19" s="114">
        <v>0</v>
      </c>
      <c r="AD19" s="92">
        <v>0</v>
      </c>
      <c r="AE19" s="92">
        <v>0</v>
      </c>
      <c r="AF19" s="114">
        <v>0</v>
      </c>
      <c r="AG19" s="92">
        <v>0</v>
      </c>
      <c r="AH19" s="92">
        <v>0</v>
      </c>
      <c r="AI19" s="114">
        <v>0</v>
      </c>
      <c r="AJ19" s="92">
        <v>0</v>
      </c>
      <c r="AK19" s="92">
        <v>0</v>
      </c>
      <c r="AL19" s="114">
        <v>0</v>
      </c>
      <c r="AM19" s="92">
        <v>0</v>
      </c>
      <c r="AN19" s="92">
        <v>0</v>
      </c>
      <c r="AO19" s="114">
        <v>0</v>
      </c>
      <c r="AP19" s="92">
        <v>0</v>
      </c>
      <c r="AQ19" s="92">
        <v>0</v>
      </c>
      <c r="AR19" s="114">
        <v>0</v>
      </c>
    </row>
    <row r="20" spans="1:44">
      <c r="A20" s="512"/>
      <c r="B20" s="194" t="s">
        <v>83</v>
      </c>
      <c r="C20" s="33">
        <v>6103</v>
      </c>
      <c r="D20" s="126">
        <v>150</v>
      </c>
      <c r="E20" s="110">
        <f>D20/C20*100</f>
        <v>2.4578076355890546</v>
      </c>
      <c r="F20" s="126">
        <v>5720</v>
      </c>
      <c r="G20" s="126">
        <v>145</v>
      </c>
      <c r="H20" s="110">
        <f>G20/F20*100</f>
        <v>2.534965034965035</v>
      </c>
      <c r="I20" s="33">
        <v>5614</v>
      </c>
      <c r="J20" s="126">
        <v>173</v>
      </c>
      <c r="K20" s="110">
        <f>J20/I20*100</f>
        <v>3.0815817598859994</v>
      </c>
      <c r="L20" s="33">
        <v>5608</v>
      </c>
      <c r="M20" s="126">
        <v>158</v>
      </c>
      <c r="N20" s="110">
        <f>M20/L20*100</f>
        <v>2.8174037089871611</v>
      </c>
      <c r="O20" s="33">
        <v>5682</v>
      </c>
      <c r="P20" s="126">
        <v>175</v>
      </c>
      <c r="Q20" s="110">
        <f>P20/O20*100</f>
        <v>3.079901443153819</v>
      </c>
      <c r="R20" s="33">
        <v>5792</v>
      </c>
      <c r="S20" s="126">
        <v>157</v>
      </c>
      <c r="T20" s="110">
        <f>S20/R20*100</f>
        <v>2.7106353591160222</v>
      </c>
      <c r="U20" s="33">
        <v>6006</v>
      </c>
      <c r="V20" s="126">
        <v>158</v>
      </c>
      <c r="W20" s="110">
        <f>V20/U20*100</f>
        <v>2.6307026307026309</v>
      </c>
      <c r="X20" s="33">
        <v>6183</v>
      </c>
      <c r="Y20" s="126">
        <v>185</v>
      </c>
      <c r="Z20" s="110">
        <f t="shared" ref="Z20:Z29" si="0">Y20/X20*100</f>
        <v>2.9920750444767914</v>
      </c>
      <c r="AA20" s="33">
        <v>6261</v>
      </c>
      <c r="AB20" s="126">
        <v>148</v>
      </c>
      <c r="AC20" s="110">
        <f t="shared" ref="AC20:AC29" si="1">AB20/AA20*100</f>
        <v>2.3638396422296761</v>
      </c>
      <c r="AD20" s="126">
        <v>6852</v>
      </c>
      <c r="AE20" s="126">
        <v>115</v>
      </c>
      <c r="AF20" s="110">
        <f t="shared" ref="AF20:AF29" si="2">AE20/AD20*100</f>
        <v>1.6783420899007588</v>
      </c>
      <c r="AG20" s="126">
        <v>7409</v>
      </c>
      <c r="AH20" s="126">
        <v>32</v>
      </c>
      <c r="AI20" s="110">
        <f t="shared" ref="AI20:AI24" si="3">AH20/AG20*100</f>
        <v>0.43190713996490759</v>
      </c>
      <c r="AJ20" s="33">
        <v>7409</v>
      </c>
      <c r="AK20" s="126">
        <v>105</v>
      </c>
      <c r="AL20" s="110">
        <f t="shared" ref="AL20:AL24" si="4">AK20/AJ20*100</f>
        <v>1.417195303009853</v>
      </c>
      <c r="AM20" s="33">
        <v>7608</v>
      </c>
      <c r="AN20" s="126">
        <v>225</v>
      </c>
      <c r="AO20" s="110">
        <f t="shared" ref="AO20:AO24" si="5">AN20/AM20*100</f>
        <v>2.9574132492113563</v>
      </c>
      <c r="AP20" s="33">
        <f>'C2'!AC21</f>
        <v>7667</v>
      </c>
      <c r="AQ20" s="126">
        <v>156</v>
      </c>
      <c r="AR20" s="110">
        <f t="shared" ref="AR20:AR24" si="6">AQ20/AP20*100</f>
        <v>2.0346941437328812</v>
      </c>
    </row>
    <row r="21" spans="1:44">
      <c r="A21" s="512"/>
      <c r="B21" s="194" t="s">
        <v>84</v>
      </c>
      <c r="C21" s="33">
        <v>1146</v>
      </c>
      <c r="D21" s="125">
        <v>103</v>
      </c>
      <c r="E21" s="110">
        <f>D21/C21*100</f>
        <v>8.9877835951134379</v>
      </c>
      <c r="F21" s="126">
        <v>1013</v>
      </c>
      <c r="G21" s="125">
        <v>67</v>
      </c>
      <c r="H21" s="110">
        <f>G21/F21*100</f>
        <v>6.6140177690029613</v>
      </c>
      <c r="I21" s="33">
        <v>939</v>
      </c>
      <c r="J21" s="125">
        <v>77</v>
      </c>
      <c r="K21" s="110">
        <f>J21/I21*100</f>
        <v>8.2002129925452607</v>
      </c>
      <c r="L21" s="33">
        <v>857</v>
      </c>
      <c r="M21" s="125">
        <v>66</v>
      </c>
      <c r="N21" s="110">
        <f>M21/L21*100</f>
        <v>7.7012835472578773</v>
      </c>
      <c r="O21" s="33">
        <v>760</v>
      </c>
      <c r="P21" s="125">
        <v>62</v>
      </c>
      <c r="Q21" s="110">
        <f>P21/O21*100</f>
        <v>8.1578947368421062</v>
      </c>
      <c r="R21" s="33">
        <v>701</v>
      </c>
      <c r="S21" s="125">
        <v>51</v>
      </c>
      <c r="T21" s="110">
        <f>S21/R21*100</f>
        <v>7.2753209700427961</v>
      </c>
      <c r="U21" s="33">
        <v>689</v>
      </c>
      <c r="V21" s="125">
        <v>46</v>
      </c>
      <c r="W21" s="110">
        <f>V21/U21*100</f>
        <v>6.6763425253991286</v>
      </c>
      <c r="X21" s="33">
        <v>589</v>
      </c>
      <c r="Y21" s="125">
        <v>38</v>
      </c>
      <c r="Z21" s="110">
        <f t="shared" si="0"/>
        <v>6.4516129032258061</v>
      </c>
      <c r="AA21" s="33">
        <v>528</v>
      </c>
      <c r="AB21" s="125">
        <v>35</v>
      </c>
      <c r="AC21" s="110">
        <f t="shared" si="1"/>
        <v>6.6287878787878789</v>
      </c>
      <c r="AD21" s="126">
        <v>450</v>
      </c>
      <c r="AE21" s="125">
        <v>21</v>
      </c>
      <c r="AF21" s="110">
        <f t="shared" si="2"/>
        <v>4.666666666666667</v>
      </c>
      <c r="AG21" s="33">
        <v>274</v>
      </c>
      <c r="AH21" s="125">
        <v>4</v>
      </c>
      <c r="AI21" s="110">
        <f t="shared" si="3"/>
        <v>1.4598540145985401</v>
      </c>
      <c r="AJ21" s="33">
        <v>274</v>
      </c>
      <c r="AK21" s="125">
        <v>20</v>
      </c>
      <c r="AL21" s="110">
        <f t="shared" si="4"/>
        <v>7.2992700729926998</v>
      </c>
      <c r="AM21" s="33">
        <v>279</v>
      </c>
      <c r="AN21" s="125">
        <v>21</v>
      </c>
      <c r="AO21" s="110">
        <f t="shared" si="5"/>
        <v>7.5268817204301079</v>
      </c>
      <c r="AP21" s="33">
        <f>'C2'!AC22</f>
        <v>297</v>
      </c>
      <c r="AQ21" s="125">
        <v>21</v>
      </c>
      <c r="AR21" s="110">
        <f t="shared" si="6"/>
        <v>7.0707070707070701</v>
      </c>
    </row>
    <row r="22" spans="1:44">
      <c r="A22" s="512"/>
      <c r="B22" s="194" t="s">
        <v>85</v>
      </c>
      <c r="C22" s="34">
        <v>3975</v>
      </c>
      <c r="D22" s="275">
        <v>30</v>
      </c>
      <c r="E22" s="110">
        <f>D22/C22*100</f>
        <v>0.75471698113207553</v>
      </c>
      <c r="F22" s="34">
        <v>4237</v>
      </c>
      <c r="G22" s="275">
        <v>23</v>
      </c>
      <c r="H22" s="110">
        <f>G22/F22*100</f>
        <v>0.54283691291007796</v>
      </c>
      <c r="I22" s="34">
        <v>4378</v>
      </c>
      <c r="J22" s="275">
        <v>26</v>
      </c>
      <c r="K22" s="110">
        <f>J22/I22*100</f>
        <v>0.59387848332571946</v>
      </c>
      <c r="L22" s="34">
        <v>4440</v>
      </c>
      <c r="M22" s="327">
        <v>40</v>
      </c>
      <c r="N22" s="110">
        <f>M22/L22*100</f>
        <v>0.90090090090090091</v>
      </c>
      <c r="O22" s="34">
        <v>4537</v>
      </c>
      <c r="P22" s="275">
        <v>33</v>
      </c>
      <c r="Q22" s="110">
        <f>P22/O22*100</f>
        <v>0.727352876350011</v>
      </c>
      <c r="R22" s="34">
        <v>4502</v>
      </c>
      <c r="S22" s="327">
        <v>47</v>
      </c>
      <c r="T22" s="110">
        <f>S22/R22*100</f>
        <v>1.0439804531319414</v>
      </c>
      <c r="U22" s="34">
        <v>4478</v>
      </c>
      <c r="V22" s="275">
        <v>73</v>
      </c>
      <c r="W22" s="110">
        <f>V22/U22*100</f>
        <v>1.6301920500223315</v>
      </c>
      <c r="X22" s="34">
        <v>4537</v>
      </c>
      <c r="Y22" s="327">
        <v>36</v>
      </c>
      <c r="Z22" s="110">
        <f t="shared" si="0"/>
        <v>0.79347586510910306</v>
      </c>
      <c r="AA22" s="34">
        <v>4597</v>
      </c>
      <c r="AB22" s="275">
        <v>70</v>
      </c>
      <c r="AC22" s="110">
        <f t="shared" si="1"/>
        <v>1.522732216663041</v>
      </c>
      <c r="AD22" s="34">
        <v>4765</v>
      </c>
      <c r="AE22" s="67">
        <v>56</v>
      </c>
      <c r="AF22" s="110">
        <f t="shared" si="2"/>
        <v>1.1752360965372508</v>
      </c>
      <c r="AG22" s="34">
        <v>4833</v>
      </c>
      <c r="AH22" s="67">
        <v>55</v>
      </c>
      <c r="AI22" s="110">
        <f t="shared" si="3"/>
        <v>1.138009517897786</v>
      </c>
      <c r="AJ22" s="34">
        <v>4833</v>
      </c>
      <c r="AK22" s="67">
        <v>85</v>
      </c>
      <c r="AL22" s="110">
        <f t="shared" si="4"/>
        <v>1.7587419822056694</v>
      </c>
      <c r="AM22" s="34">
        <v>4849</v>
      </c>
      <c r="AN22" s="67">
        <v>78</v>
      </c>
      <c r="AO22" s="110">
        <f t="shared" si="5"/>
        <v>1.6085790884718498</v>
      </c>
      <c r="AP22" s="34">
        <f>'C2'!AC23</f>
        <v>4889</v>
      </c>
      <c r="AQ22" s="67">
        <v>55</v>
      </c>
      <c r="AR22" s="110">
        <f t="shared" si="6"/>
        <v>1.1249744323992636</v>
      </c>
    </row>
    <row r="23" spans="1:44">
      <c r="A23" s="512"/>
      <c r="B23" s="194" t="s">
        <v>86</v>
      </c>
      <c r="C23" s="124">
        <v>0</v>
      </c>
      <c r="D23" s="92">
        <v>0</v>
      </c>
      <c r="E23" s="114">
        <v>0</v>
      </c>
      <c r="F23" s="119">
        <v>0</v>
      </c>
      <c r="G23" s="92">
        <v>0</v>
      </c>
      <c r="H23" s="114">
        <v>0</v>
      </c>
      <c r="I23" s="124">
        <v>0</v>
      </c>
      <c r="J23" s="92">
        <v>0</v>
      </c>
      <c r="K23" s="114">
        <v>0</v>
      </c>
      <c r="L23" s="124">
        <v>0</v>
      </c>
      <c r="M23" s="92">
        <v>0</v>
      </c>
      <c r="N23" s="114">
        <v>0</v>
      </c>
      <c r="O23" s="124">
        <v>0</v>
      </c>
      <c r="P23" s="92">
        <v>0</v>
      </c>
      <c r="Q23" s="114">
        <v>0</v>
      </c>
      <c r="R23" s="124">
        <v>0</v>
      </c>
      <c r="S23" s="92">
        <v>0</v>
      </c>
      <c r="T23" s="114">
        <v>0</v>
      </c>
      <c r="U23" s="124">
        <v>0</v>
      </c>
      <c r="V23" s="92">
        <v>0</v>
      </c>
      <c r="W23" s="114">
        <v>0</v>
      </c>
      <c r="X23" s="182">
        <v>65</v>
      </c>
      <c r="Y23" s="125">
        <v>4</v>
      </c>
      <c r="Z23" s="110">
        <f t="shared" si="0"/>
        <v>6.1538461538461542</v>
      </c>
      <c r="AA23" s="182">
        <v>161</v>
      </c>
      <c r="AB23" s="125">
        <v>3</v>
      </c>
      <c r="AC23" s="110">
        <f t="shared" si="1"/>
        <v>1.8633540372670807</v>
      </c>
      <c r="AD23" s="181">
        <v>240</v>
      </c>
      <c r="AE23" s="274">
        <v>0</v>
      </c>
      <c r="AF23" s="114">
        <f t="shared" si="2"/>
        <v>0</v>
      </c>
      <c r="AG23" s="36">
        <v>402</v>
      </c>
      <c r="AH23" s="274">
        <v>0</v>
      </c>
      <c r="AI23" s="114">
        <f t="shared" si="3"/>
        <v>0</v>
      </c>
      <c r="AJ23" s="36">
        <v>402</v>
      </c>
      <c r="AK23" s="453">
        <v>8</v>
      </c>
      <c r="AL23" s="110">
        <f t="shared" si="4"/>
        <v>1.9900497512437811</v>
      </c>
      <c r="AM23" s="36">
        <v>435</v>
      </c>
      <c r="AN23" s="453">
        <v>15</v>
      </c>
      <c r="AO23" s="110">
        <f t="shared" si="5"/>
        <v>3.4482758620689653</v>
      </c>
      <c r="AP23" s="36">
        <f>'C2'!AC24</f>
        <v>414</v>
      </c>
      <c r="AQ23" s="453">
        <v>15</v>
      </c>
      <c r="AR23" s="110">
        <f t="shared" si="6"/>
        <v>3.6231884057971016</v>
      </c>
    </row>
    <row r="24" spans="1:44">
      <c r="A24" s="513"/>
      <c r="B24" s="195" t="s">
        <v>87</v>
      </c>
      <c r="C24" s="183">
        <v>3060</v>
      </c>
      <c r="D24" s="127">
        <v>219</v>
      </c>
      <c r="E24" s="121">
        <f t="shared" ref="E24:E29" si="7">D24/C24*100</f>
        <v>7.1568627450980387</v>
      </c>
      <c r="F24" s="184">
        <v>2953</v>
      </c>
      <c r="G24" s="127">
        <v>189</v>
      </c>
      <c r="H24" s="121">
        <f t="shared" ref="H24:H27" si="8">G24/F24*100</f>
        <v>6.4002709109380289</v>
      </c>
      <c r="I24" s="183">
        <v>2905</v>
      </c>
      <c r="J24" s="127">
        <v>178</v>
      </c>
      <c r="K24" s="121">
        <f t="shared" ref="K24:K27" si="9">J24/I24*100</f>
        <v>6.1273666092943202</v>
      </c>
      <c r="L24" s="183">
        <v>2848</v>
      </c>
      <c r="M24" s="127">
        <v>135</v>
      </c>
      <c r="N24" s="121">
        <f t="shared" ref="N24:N29" si="10">M24/L24*100</f>
        <v>4.7401685393258424</v>
      </c>
      <c r="O24" s="183">
        <v>2771</v>
      </c>
      <c r="P24" s="127">
        <v>144</v>
      </c>
      <c r="Q24" s="121">
        <f>P24/O24*100</f>
        <v>5.1966798989534464</v>
      </c>
      <c r="R24" s="183">
        <v>2782</v>
      </c>
      <c r="S24" s="127">
        <v>150</v>
      </c>
      <c r="T24" s="121">
        <f t="shared" ref="T24:T29" si="11">S24/R24*100</f>
        <v>5.3918044572250183</v>
      </c>
      <c r="U24" s="183">
        <v>2773</v>
      </c>
      <c r="V24" s="127">
        <v>155</v>
      </c>
      <c r="W24" s="121">
        <f t="shared" ref="W24:W29" si="12">V24/U24*100</f>
        <v>5.5896141363144611</v>
      </c>
      <c r="X24" s="183">
        <v>2776</v>
      </c>
      <c r="Y24" s="127">
        <v>151</v>
      </c>
      <c r="Z24" s="121">
        <f t="shared" si="0"/>
        <v>5.4394812680115274</v>
      </c>
      <c r="AA24" s="183">
        <v>2719</v>
      </c>
      <c r="AB24" s="127">
        <v>168</v>
      </c>
      <c r="AC24" s="121">
        <f t="shared" si="1"/>
        <v>6.1787421846267012</v>
      </c>
      <c r="AD24" s="184">
        <v>2663</v>
      </c>
      <c r="AE24" s="127">
        <v>163</v>
      </c>
      <c r="AF24" s="121">
        <f t="shared" si="2"/>
        <v>6.1209162598573039</v>
      </c>
      <c r="AG24" s="52">
        <v>2500</v>
      </c>
      <c r="AH24" s="127">
        <v>43</v>
      </c>
      <c r="AI24" s="121">
        <f t="shared" si="3"/>
        <v>1.72</v>
      </c>
      <c r="AJ24" s="52">
        <v>2500</v>
      </c>
      <c r="AK24" s="127">
        <v>112</v>
      </c>
      <c r="AL24" s="121">
        <f t="shared" si="4"/>
        <v>4.4799999999999995</v>
      </c>
      <c r="AM24" s="52">
        <v>2397</v>
      </c>
      <c r="AN24" s="127">
        <v>170</v>
      </c>
      <c r="AO24" s="121">
        <f t="shared" si="5"/>
        <v>7.0921985815602842</v>
      </c>
      <c r="AP24" s="52">
        <f>'C2'!AC25</f>
        <v>2369</v>
      </c>
      <c r="AQ24" s="127">
        <v>130</v>
      </c>
      <c r="AR24" s="121">
        <f t="shared" si="6"/>
        <v>5.4875474883917263</v>
      </c>
    </row>
    <row r="25" spans="1:44">
      <c r="A25" s="512" t="s">
        <v>88</v>
      </c>
      <c r="B25" s="101" t="s">
        <v>95</v>
      </c>
      <c r="C25" s="185">
        <f>SUM(C26:C31)</f>
        <v>8783</v>
      </c>
      <c r="D25" s="186">
        <f>SUM(D26:D31)</f>
        <v>226</v>
      </c>
      <c r="E25" s="187">
        <f>D25/C25*100</f>
        <v>2.5731526813161789</v>
      </c>
      <c r="F25" s="186">
        <f>SUM(F26:F31)</f>
        <v>8374</v>
      </c>
      <c r="G25" s="186">
        <f>SUM(G26:G31)</f>
        <v>147</v>
      </c>
      <c r="H25" s="187">
        <f>G25/F25*100</f>
        <v>1.7554334845951753</v>
      </c>
      <c r="I25" s="185">
        <f>SUM(I26:I31)</f>
        <v>8368</v>
      </c>
      <c r="J25" s="186">
        <f>SUM(J26:J31)</f>
        <v>250</v>
      </c>
      <c r="K25" s="187">
        <f>J25/I25*100</f>
        <v>2.987571701720841</v>
      </c>
      <c r="L25" s="185">
        <f>SUM(L26:L31)</f>
        <v>8433</v>
      </c>
      <c r="M25" s="186">
        <f>SUM(M26:M31)</f>
        <v>259</v>
      </c>
      <c r="N25" s="187">
        <f>M25/L25*100</f>
        <v>3.0712676390371159</v>
      </c>
      <c r="O25" s="185">
        <f>SUM(O26:O31)</f>
        <v>8351</v>
      </c>
      <c r="P25" s="186">
        <f>SUM(P26:P31)</f>
        <v>215</v>
      </c>
      <c r="Q25" s="187">
        <f>P25/O25*100</f>
        <v>2.5745419710214343</v>
      </c>
      <c r="R25" s="185">
        <f>SUM(R26:R31)</f>
        <v>8254</v>
      </c>
      <c r="S25" s="186">
        <f>SUM(S26:S31)</f>
        <v>170</v>
      </c>
      <c r="T25" s="187">
        <f>S25/R25*100</f>
        <v>2.0596074630482191</v>
      </c>
      <c r="U25" s="185">
        <f>SUM(U26:U31)</f>
        <v>8396</v>
      </c>
      <c r="V25" s="186">
        <f>SUM(V26:V31)</f>
        <v>145</v>
      </c>
      <c r="W25" s="187">
        <f>V25/U25*100</f>
        <v>1.7270128632682229</v>
      </c>
      <c r="X25" s="185">
        <f>SUM(X26:X31)</f>
        <v>8424</v>
      </c>
      <c r="Y25" s="186">
        <f>SUM(Y26:Y31)</f>
        <v>203</v>
      </c>
      <c r="Z25" s="187">
        <f>Y25/X25*100</f>
        <v>2.4097815764482431</v>
      </c>
      <c r="AA25" s="185">
        <f>SUM(AA26:AA31)</f>
        <v>8416</v>
      </c>
      <c r="AB25" s="186">
        <f>SUM(AB26:AB31)</f>
        <v>195</v>
      </c>
      <c r="AC25" s="187">
        <f>AB25/AA25*100</f>
        <v>2.3170152091254752</v>
      </c>
      <c r="AD25" s="186">
        <f>SUM(AD26:AD31)</f>
        <v>8534</v>
      </c>
      <c r="AE25" s="186">
        <f>SUM(AE26:AE31)</f>
        <v>176</v>
      </c>
      <c r="AF25" s="187">
        <f>AE25/AD25*100</f>
        <v>2.0623388797750173</v>
      </c>
      <c r="AG25" s="186">
        <f>SUM(AG26:AG31)</f>
        <v>9064</v>
      </c>
      <c r="AH25" s="186">
        <f>SUM(AH26:AH31)</f>
        <v>77</v>
      </c>
      <c r="AI25" s="187">
        <f>AH25/AG25*100</f>
        <v>0.84951456310679607</v>
      </c>
      <c r="AJ25" s="186">
        <f>SUM(AJ26:AJ31)</f>
        <v>9064</v>
      </c>
      <c r="AK25" s="186">
        <f>SUM(AK26:AK31)</f>
        <v>187</v>
      </c>
      <c r="AL25" s="187">
        <f>AK25/AJ25*100</f>
        <v>2.063106796116505</v>
      </c>
      <c r="AM25" s="186">
        <f>SUM(AM26:AM31)</f>
        <v>9105</v>
      </c>
      <c r="AN25" s="186">
        <f>SUM(AN26:AN31)</f>
        <v>201</v>
      </c>
      <c r="AO25" s="187">
        <f>AN25/AM25*100</f>
        <v>2.2075782537067545</v>
      </c>
      <c r="AP25" s="186">
        <f>SUM(AP26:AP31)</f>
        <v>9264</v>
      </c>
      <c r="AQ25" s="186">
        <f>SUM(AQ26:AQ31)</f>
        <v>179</v>
      </c>
      <c r="AR25" s="187">
        <f>AQ25/AP25*100</f>
        <v>1.932210708117444</v>
      </c>
    </row>
    <row r="26" spans="1:44">
      <c r="A26" s="512"/>
      <c r="B26" s="194" t="s">
        <v>82</v>
      </c>
      <c r="C26" s="33">
        <v>104</v>
      </c>
      <c r="D26" s="125">
        <v>5</v>
      </c>
      <c r="E26" s="110">
        <f t="shared" si="7"/>
        <v>4.8076923076923084</v>
      </c>
      <c r="F26" s="126">
        <v>143</v>
      </c>
      <c r="G26" s="125">
        <v>3</v>
      </c>
      <c r="H26" s="110">
        <f t="shared" si="8"/>
        <v>2.0979020979020979</v>
      </c>
      <c r="I26" s="33">
        <v>155</v>
      </c>
      <c r="J26" s="125">
        <v>7</v>
      </c>
      <c r="K26" s="110">
        <f t="shared" si="9"/>
        <v>4.5161290322580641</v>
      </c>
      <c r="L26" s="33">
        <v>129</v>
      </c>
      <c r="M26" s="125">
        <v>5</v>
      </c>
      <c r="N26" s="110">
        <f t="shared" si="10"/>
        <v>3.8759689922480618</v>
      </c>
      <c r="O26" s="33">
        <v>143</v>
      </c>
      <c r="P26" s="125">
        <v>2</v>
      </c>
      <c r="Q26" s="110">
        <f t="shared" ref="Q26:Q29" si="13">P26/O26*100</f>
        <v>1.3986013986013985</v>
      </c>
      <c r="R26" s="33">
        <v>132</v>
      </c>
      <c r="S26" s="125">
        <v>5</v>
      </c>
      <c r="T26" s="110">
        <f t="shared" si="11"/>
        <v>3.7878787878787881</v>
      </c>
      <c r="U26" s="33">
        <v>119</v>
      </c>
      <c r="V26" s="125">
        <v>1</v>
      </c>
      <c r="W26" s="110">
        <f t="shared" si="12"/>
        <v>0.84033613445378152</v>
      </c>
      <c r="X26" s="33">
        <v>151</v>
      </c>
      <c r="Y26" s="125">
        <v>1</v>
      </c>
      <c r="Z26" s="110">
        <f t="shared" si="0"/>
        <v>0.66225165562913912</v>
      </c>
      <c r="AA26" s="33">
        <v>158</v>
      </c>
      <c r="AB26" s="125">
        <v>3</v>
      </c>
      <c r="AC26" s="110">
        <f t="shared" si="1"/>
        <v>1.89873417721519</v>
      </c>
      <c r="AD26" s="126">
        <v>143</v>
      </c>
      <c r="AE26" s="125">
        <v>0</v>
      </c>
      <c r="AF26" s="110">
        <f t="shared" si="2"/>
        <v>0</v>
      </c>
      <c r="AG26" s="33">
        <v>148</v>
      </c>
      <c r="AH26" s="125">
        <v>3</v>
      </c>
      <c r="AI26" s="110">
        <f t="shared" ref="AI26:AI29" si="14">AH26/AG26*100</f>
        <v>2.0270270270270272</v>
      </c>
      <c r="AJ26" s="33">
        <v>148</v>
      </c>
      <c r="AK26" s="125">
        <v>1</v>
      </c>
      <c r="AL26" s="110">
        <f t="shared" ref="AL26:AL29" si="15">AK26/AJ26*100</f>
        <v>0.67567567567567566</v>
      </c>
      <c r="AM26" s="33">
        <v>155</v>
      </c>
      <c r="AN26" s="125">
        <v>2</v>
      </c>
      <c r="AO26" s="110">
        <f t="shared" ref="AO26:AO29" si="16">AN26/AM26*100</f>
        <v>1.2903225806451613</v>
      </c>
      <c r="AP26" s="33">
        <f>'C2'!AC28</f>
        <v>154</v>
      </c>
      <c r="AQ26" s="125">
        <v>0</v>
      </c>
      <c r="AR26" s="110">
        <f t="shared" ref="AR26:AR29" si="17">AQ26/AP26*100</f>
        <v>0</v>
      </c>
    </row>
    <row r="27" spans="1:44">
      <c r="A27" s="512"/>
      <c r="B27" s="194" t="s">
        <v>83</v>
      </c>
      <c r="C27" s="33">
        <v>5541</v>
      </c>
      <c r="D27" s="126">
        <v>109</v>
      </c>
      <c r="E27" s="110">
        <f t="shared" si="7"/>
        <v>1.9671539433315284</v>
      </c>
      <c r="F27" s="126">
        <v>5187</v>
      </c>
      <c r="G27" s="126">
        <v>23</v>
      </c>
      <c r="H27" s="110">
        <f t="shared" si="8"/>
        <v>0.44341623288991711</v>
      </c>
      <c r="I27" s="33">
        <v>5232</v>
      </c>
      <c r="J27" s="126">
        <v>104</v>
      </c>
      <c r="K27" s="110">
        <f t="shared" si="9"/>
        <v>1.9877675840978593</v>
      </c>
      <c r="L27" s="33">
        <v>5318</v>
      </c>
      <c r="M27" s="126">
        <v>105</v>
      </c>
      <c r="N27" s="110">
        <f t="shared" si="10"/>
        <v>1.9744264761188415</v>
      </c>
      <c r="O27" s="33">
        <v>5277</v>
      </c>
      <c r="P27" s="126">
        <v>106</v>
      </c>
      <c r="Q27" s="110">
        <f t="shared" si="13"/>
        <v>2.0087170740951299</v>
      </c>
      <c r="R27" s="33">
        <v>5251</v>
      </c>
      <c r="S27" s="126">
        <v>88</v>
      </c>
      <c r="T27" s="110">
        <f t="shared" si="11"/>
        <v>1.6758712626166443</v>
      </c>
      <c r="U27" s="33">
        <v>5386</v>
      </c>
      <c r="V27" s="126">
        <v>75</v>
      </c>
      <c r="W27" s="110">
        <f t="shared" si="12"/>
        <v>1.3924990716672856</v>
      </c>
      <c r="X27" s="33">
        <v>5342</v>
      </c>
      <c r="Y27" s="126">
        <v>106</v>
      </c>
      <c r="Z27" s="110">
        <f t="shared" si="0"/>
        <v>1.9842755522276303</v>
      </c>
      <c r="AA27" s="33">
        <v>5296</v>
      </c>
      <c r="AB27" s="126">
        <v>77</v>
      </c>
      <c r="AC27" s="110">
        <f t="shared" si="1"/>
        <v>1.4539274924471299</v>
      </c>
      <c r="AD27" s="126">
        <v>5387</v>
      </c>
      <c r="AE27" s="126">
        <v>71</v>
      </c>
      <c r="AF27" s="110">
        <f t="shared" si="2"/>
        <v>1.3179877482829032</v>
      </c>
      <c r="AG27" s="33">
        <v>5965</v>
      </c>
      <c r="AH27" s="126">
        <v>15</v>
      </c>
      <c r="AI27" s="110">
        <f t="shared" si="14"/>
        <v>0.25146689019279128</v>
      </c>
      <c r="AJ27" s="33">
        <v>5965</v>
      </c>
      <c r="AK27" s="126">
        <v>61</v>
      </c>
      <c r="AL27" s="110">
        <f t="shared" si="15"/>
        <v>1.0226320201173513</v>
      </c>
      <c r="AM27" s="33">
        <v>5908</v>
      </c>
      <c r="AN27" s="126">
        <v>87</v>
      </c>
      <c r="AO27" s="110">
        <f t="shared" si="16"/>
        <v>1.4725795531482735</v>
      </c>
      <c r="AP27" s="33">
        <f>'C2'!AC29</f>
        <v>6015</v>
      </c>
      <c r="AQ27" s="126">
        <v>85</v>
      </c>
      <c r="AR27" s="110">
        <f t="shared" si="17"/>
        <v>1.4131338320864506</v>
      </c>
    </row>
    <row r="28" spans="1:44">
      <c r="A28" s="512"/>
      <c r="B28" s="194" t="s">
        <v>84</v>
      </c>
      <c r="C28" s="33">
        <v>256</v>
      </c>
      <c r="D28" s="125">
        <v>27</v>
      </c>
      <c r="E28" s="110">
        <f t="shared" si="7"/>
        <v>10.546875</v>
      </c>
      <c r="F28" s="126">
        <v>275</v>
      </c>
      <c r="G28" s="125">
        <v>25</v>
      </c>
      <c r="H28" s="110">
        <f>G28/F28*100</f>
        <v>9.0909090909090917</v>
      </c>
      <c r="I28" s="33">
        <v>271</v>
      </c>
      <c r="J28" s="125">
        <v>25</v>
      </c>
      <c r="K28" s="110">
        <f>J28/I28*100</f>
        <v>9.2250922509225095</v>
      </c>
      <c r="L28" s="78">
        <v>308</v>
      </c>
      <c r="M28" s="117">
        <v>30</v>
      </c>
      <c r="N28" s="110">
        <f t="shared" si="10"/>
        <v>9.7402597402597415</v>
      </c>
      <c r="O28" s="33">
        <v>302</v>
      </c>
      <c r="P28" s="125">
        <v>12</v>
      </c>
      <c r="Q28" s="110">
        <f t="shared" si="13"/>
        <v>3.9735099337748347</v>
      </c>
      <c r="R28" s="33">
        <v>242</v>
      </c>
      <c r="S28" s="126">
        <v>16</v>
      </c>
      <c r="T28" s="110">
        <f t="shared" si="11"/>
        <v>6.6115702479338845</v>
      </c>
      <c r="U28" s="33">
        <v>250</v>
      </c>
      <c r="V28" s="125">
        <v>5</v>
      </c>
      <c r="W28" s="110">
        <f t="shared" si="12"/>
        <v>2</v>
      </c>
      <c r="X28" s="33">
        <v>265</v>
      </c>
      <c r="Y28" s="125">
        <v>11</v>
      </c>
      <c r="Z28" s="110">
        <f t="shared" si="0"/>
        <v>4.1509433962264151</v>
      </c>
      <c r="AA28" s="33">
        <v>277</v>
      </c>
      <c r="AB28" s="125">
        <v>10</v>
      </c>
      <c r="AC28" s="110">
        <f t="shared" si="1"/>
        <v>3.6101083032490973</v>
      </c>
      <c r="AD28" s="126">
        <v>285</v>
      </c>
      <c r="AE28" s="125">
        <v>11</v>
      </c>
      <c r="AF28" s="110">
        <f t="shared" si="2"/>
        <v>3.8596491228070176</v>
      </c>
      <c r="AG28" s="33">
        <v>293</v>
      </c>
      <c r="AH28" s="125">
        <v>12</v>
      </c>
      <c r="AI28" s="110">
        <f t="shared" si="14"/>
        <v>4.0955631399317403</v>
      </c>
      <c r="AJ28" s="33">
        <v>293</v>
      </c>
      <c r="AK28" s="125">
        <v>21</v>
      </c>
      <c r="AL28" s="110">
        <f t="shared" si="15"/>
        <v>7.1672354948805461</v>
      </c>
      <c r="AM28" s="33">
        <v>314</v>
      </c>
      <c r="AN28" s="125">
        <v>15</v>
      </c>
      <c r="AO28" s="110">
        <f t="shared" si="16"/>
        <v>4.7770700636942678</v>
      </c>
      <c r="AP28" s="33">
        <f>'C2'!AC30</f>
        <v>318</v>
      </c>
      <c r="AQ28" s="125">
        <v>13</v>
      </c>
      <c r="AR28" s="110">
        <f t="shared" si="17"/>
        <v>4.0880503144654083</v>
      </c>
    </row>
    <row r="29" spans="1:44">
      <c r="A29" s="512"/>
      <c r="B29" s="194" t="s">
        <v>85</v>
      </c>
      <c r="C29" s="34">
        <v>1589</v>
      </c>
      <c r="D29" s="125">
        <v>21</v>
      </c>
      <c r="E29" s="110">
        <f t="shared" si="7"/>
        <v>1.3215859030837005</v>
      </c>
      <c r="F29" s="34">
        <v>1558</v>
      </c>
      <c r="G29" s="125">
        <v>23</v>
      </c>
      <c r="H29" s="110">
        <f>G29/F29*100</f>
        <v>1.4762516046213094</v>
      </c>
      <c r="I29" s="34">
        <v>1549</v>
      </c>
      <c r="J29" s="125">
        <v>25</v>
      </c>
      <c r="K29" s="110">
        <f>J29/I29*100</f>
        <v>1.6139444803098775</v>
      </c>
      <c r="L29" s="34">
        <v>1545</v>
      </c>
      <c r="M29" s="327">
        <v>40</v>
      </c>
      <c r="N29" s="110">
        <f t="shared" si="10"/>
        <v>2.5889967637540456</v>
      </c>
      <c r="O29" s="34">
        <v>1574</v>
      </c>
      <c r="P29" s="125">
        <v>26</v>
      </c>
      <c r="Q29" s="110">
        <f t="shared" si="13"/>
        <v>1.6518424396442184</v>
      </c>
      <c r="R29" s="34">
        <v>1543</v>
      </c>
      <c r="S29" s="327">
        <v>11</v>
      </c>
      <c r="T29" s="110">
        <f t="shared" si="11"/>
        <v>0.71289695398574204</v>
      </c>
      <c r="U29" s="34">
        <v>1516</v>
      </c>
      <c r="V29" s="125">
        <v>18</v>
      </c>
      <c r="W29" s="110">
        <f t="shared" si="12"/>
        <v>1.1873350923482848</v>
      </c>
      <c r="X29" s="34">
        <v>1551</v>
      </c>
      <c r="Y29" s="125">
        <v>19</v>
      </c>
      <c r="Z29" s="277">
        <f t="shared" si="0"/>
        <v>1.2250161186331399</v>
      </c>
      <c r="AA29" s="34">
        <v>1594</v>
      </c>
      <c r="AB29" s="125">
        <v>45</v>
      </c>
      <c r="AC29" s="277">
        <f t="shared" si="1"/>
        <v>2.823086574654956</v>
      </c>
      <c r="AD29" s="34">
        <v>1570</v>
      </c>
      <c r="AE29" s="67">
        <v>30</v>
      </c>
      <c r="AF29" s="110">
        <f t="shared" si="2"/>
        <v>1.910828025477707</v>
      </c>
      <c r="AG29" s="34">
        <v>1529</v>
      </c>
      <c r="AH29" s="67">
        <v>24</v>
      </c>
      <c r="AI29" s="110">
        <f t="shared" si="14"/>
        <v>1.5696533682145193</v>
      </c>
      <c r="AJ29" s="34">
        <v>1529</v>
      </c>
      <c r="AK29" s="67">
        <v>35</v>
      </c>
      <c r="AL29" s="110">
        <f t="shared" si="15"/>
        <v>2.2890778286461742</v>
      </c>
      <c r="AM29" s="34">
        <v>1548</v>
      </c>
      <c r="AN29" s="67">
        <v>26</v>
      </c>
      <c r="AO29" s="110">
        <f t="shared" si="16"/>
        <v>1.6795865633074936</v>
      </c>
      <c r="AP29" s="34">
        <f>'C2'!AC31</f>
        <v>1589</v>
      </c>
      <c r="AQ29" s="67">
        <v>24</v>
      </c>
      <c r="AR29" s="110">
        <f t="shared" si="17"/>
        <v>1.5103838892385149</v>
      </c>
    </row>
    <row r="30" spans="1:44" ht="15" hidden="1" customHeight="1">
      <c r="A30" s="512"/>
      <c r="B30" s="194" t="s">
        <v>86</v>
      </c>
      <c r="C30" s="124">
        <v>0</v>
      </c>
      <c r="D30" s="113">
        <v>0</v>
      </c>
      <c r="E30" s="114">
        <v>0</v>
      </c>
      <c r="F30" s="119">
        <v>0</v>
      </c>
      <c r="G30" s="113">
        <v>0</v>
      </c>
      <c r="H30" s="114">
        <v>0</v>
      </c>
      <c r="I30" s="124">
        <v>0</v>
      </c>
      <c r="J30" s="113">
        <v>0</v>
      </c>
      <c r="K30" s="114">
        <v>0</v>
      </c>
      <c r="L30" s="124">
        <v>0</v>
      </c>
      <c r="M30" s="113">
        <v>0</v>
      </c>
      <c r="N30" s="114">
        <v>0</v>
      </c>
      <c r="O30" s="124">
        <v>0</v>
      </c>
      <c r="P30" s="113">
        <v>0</v>
      </c>
      <c r="Q30" s="114">
        <v>0</v>
      </c>
      <c r="R30" s="124">
        <v>0</v>
      </c>
      <c r="S30" s="113">
        <v>0</v>
      </c>
      <c r="T30" s="114">
        <v>0</v>
      </c>
      <c r="U30" s="124">
        <v>0</v>
      </c>
      <c r="V30" s="113">
        <v>0</v>
      </c>
      <c r="W30" s="114">
        <v>0</v>
      </c>
      <c r="X30" s="124">
        <v>0</v>
      </c>
      <c r="Y30" s="113">
        <v>0</v>
      </c>
      <c r="Z30" s="114">
        <v>0</v>
      </c>
      <c r="AA30" s="124">
        <v>0</v>
      </c>
      <c r="AB30" s="113">
        <v>0</v>
      </c>
      <c r="AC30" s="114">
        <v>0</v>
      </c>
      <c r="AD30" s="119">
        <v>0</v>
      </c>
      <c r="AE30" s="113">
        <v>0</v>
      </c>
      <c r="AF30" s="114">
        <v>0</v>
      </c>
      <c r="AG30" s="55">
        <v>0</v>
      </c>
      <c r="AH30" s="113">
        <v>0</v>
      </c>
      <c r="AI30" s="114">
        <v>0</v>
      </c>
      <c r="AJ30" s="55"/>
      <c r="AK30" s="113">
        <v>0</v>
      </c>
      <c r="AL30" s="114">
        <v>0</v>
      </c>
      <c r="AM30" s="55">
        <v>0</v>
      </c>
      <c r="AN30" s="113">
        <v>0</v>
      </c>
      <c r="AO30" s="114">
        <v>0</v>
      </c>
      <c r="AP30" s="55">
        <v>0</v>
      </c>
      <c r="AQ30" s="113">
        <v>0</v>
      </c>
      <c r="AR30" s="114">
        <v>0</v>
      </c>
    </row>
    <row r="31" spans="1:44">
      <c r="A31" s="512"/>
      <c r="B31" s="194" t="s">
        <v>87</v>
      </c>
      <c r="C31" s="182">
        <v>1293</v>
      </c>
      <c r="D31" s="125">
        <v>64</v>
      </c>
      <c r="E31" s="110">
        <f t="shared" ref="E31:E36" si="18">D31/C31*100</f>
        <v>4.9497293116782677</v>
      </c>
      <c r="F31" s="181">
        <v>1211</v>
      </c>
      <c r="G31" s="125">
        <v>73</v>
      </c>
      <c r="H31" s="110">
        <f t="shared" ref="H31:H36" si="19">G31/F31*100</f>
        <v>6.0280759702725017</v>
      </c>
      <c r="I31" s="182">
        <v>1161</v>
      </c>
      <c r="J31" s="125">
        <v>89</v>
      </c>
      <c r="K31" s="110">
        <f t="shared" ref="K31:K36" si="20">J31/I31*100</f>
        <v>7.6658053402239457</v>
      </c>
      <c r="L31" s="182">
        <v>1133</v>
      </c>
      <c r="M31" s="125">
        <v>79</v>
      </c>
      <c r="N31" s="110">
        <f t="shared" ref="N31:N36" si="21">M31/L31*100</f>
        <v>6.9726390114739631</v>
      </c>
      <c r="O31" s="182">
        <v>1055</v>
      </c>
      <c r="P31" s="125">
        <v>69</v>
      </c>
      <c r="Q31" s="110">
        <f t="shared" ref="Q31:Q36" si="22">P31/O31*100</f>
        <v>6.540284360189573</v>
      </c>
      <c r="R31" s="182">
        <v>1086</v>
      </c>
      <c r="S31" s="125">
        <v>50</v>
      </c>
      <c r="T31" s="110">
        <f t="shared" ref="T31:T35" si="23">S31/R31*100</f>
        <v>4.6040515653775325</v>
      </c>
      <c r="U31" s="182">
        <v>1125</v>
      </c>
      <c r="V31" s="125">
        <v>46</v>
      </c>
      <c r="W31" s="110">
        <f t="shared" ref="W31:W36" si="24">V31/U31*100</f>
        <v>4.0888888888888895</v>
      </c>
      <c r="X31" s="182">
        <v>1115</v>
      </c>
      <c r="Y31" s="125">
        <v>66</v>
      </c>
      <c r="Z31" s="110">
        <f t="shared" ref="Z31:Z36" si="25">Y31/X31*100</f>
        <v>5.9192825112107625</v>
      </c>
      <c r="AA31" s="182">
        <v>1091</v>
      </c>
      <c r="AB31" s="125">
        <v>60</v>
      </c>
      <c r="AC31" s="110">
        <f t="shared" ref="AC31:AC36" si="26">AB31/AA31*100</f>
        <v>5.4995417048579283</v>
      </c>
      <c r="AD31" s="181">
        <v>1149</v>
      </c>
      <c r="AE31" s="125">
        <v>64</v>
      </c>
      <c r="AF31" s="110">
        <f t="shared" ref="AF31:AF36" si="27">AE31/AD31*100</f>
        <v>5.57006092254134</v>
      </c>
      <c r="AG31" s="52">
        <v>1129</v>
      </c>
      <c r="AH31" s="125">
        <v>23</v>
      </c>
      <c r="AI31" s="110">
        <f t="shared" ref="AI31" si="28">AH31/AG31*100</f>
        <v>2.0372010628875112</v>
      </c>
      <c r="AJ31" s="52">
        <v>1129</v>
      </c>
      <c r="AK31" s="125">
        <v>69</v>
      </c>
      <c r="AL31" s="110">
        <f t="shared" ref="AL31" si="29">AK31/AJ31*100</f>
        <v>6.1116031886625333</v>
      </c>
      <c r="AM31" s="52">
        <v>1180</v>
      </c>
      <c r="AN31" s="125">
        <v>71</v>
      </c>
      <c r="AO31" s="110">
        <f t="shared" ref="AO31" si="30">AN31/AM31*100</f>
        <v>6.0169491525423728</v>
      </c>
      <c r="AP31" s="52">
        <f>'C2'!AC33</f>
        <v>1188</v>
      </c>
      <c r="AQ31" s="125">
        <v>57</v>
      </c>
      <c r="AR31" s="110">
        <f t="shared" ref="AR31" si="31">AQ31/AP31*100</f>
        <v>4.7979797979797976</v>
      </c>
    </row>
    <row r="32" spans="1:44">
      <c r="A32" s="511" t="s">
        <v>23</v>
      </c>
      <c r="B32" s="89" t="s">
        <v>95</v>
      </c>
      <c r="C32" s="178">
        <f>SUM(C33:C38)</f>
        <v>28571</v>
      </c>
      <c r="D32" s="179">
        <f>SUM(D33:D38)</f>
        <v>1100</v>
      </c>
      <c r="E32" s="180">
        <f>D32/C32*100</f>
        <v>3.8500577508662626</v>
      </c>
      <c r="F32" s="179">
        <f>SUM(F33:F38)</f>
        <v>28165</v>
      </c>
      <c r="G32" s="179">
        <f>SUM(G33:G38)</f>
        <v>1185</v>
      </c>
      <c r="H32" s="180">
        <f>G32/F32*100</f>
        <v>4.2073495473104918</v>
      </c>
      <c r="I32" s="178">
        <f>SUM(I33:I38)</f>
        <v>28538</v>
      </c>
      <c r="J32" s="179">
        <f>SUM(J33:J38)</f>
        <v>951</v>
      </c>
      <c r="K32" s="180">
        <f>J32/I32*100</f>
        <v>3.3323989067208633</v>
      </c>
      <c r="L32" s="178">
        <f>SUM(L33:L38)</f>
        <v>28900</v>
      </c>
      <c r="M32" s="179">
        <f>SUM(M33:M38)</f>
        <v>763</v>
      </c>
      <c r="N32" s="180">
        <f>M32/L32*100</f>
        <v>2.6401384083044985</v>
      </c>
      <c r="O32" s="178">
        <f>SUM(O33:O38)</f>
        <v>29192</v>
      </c>
      <c r="P32" s="179">
        <f>SUM(P33:P38)</f>
        <v>855</v>
      </c>
      <c r="Q32" s="180">
        <f>P32/O32*100</f>
        <v>2.9288846259249111</v>
      </c>
      <c r="R32" s="178">
        <f>SUM(R33:R38)</f>
        <v>29392</v>
      </c>
      <c r="S32" s="179">
        <f>SUM(S33:S38)</f>
        <v>825</v>
      </c>
      <c r="T32" s="180">
        <f>S32/R32*100</f>
        <v>2.80688622754491</v>
      </c>
      <c r="U32" s="178">
        <f>SUM(U33:U38)</f>
        <v>30044</v>
      </c>
      <c r="V32" s="179">
        <f>SUM(V33:V38)</f>
        <v>831</v>
      </c>
      <c r="W32" s="180">
        <f>V32/U32*100</f>
        <v>2.7659432831846624</v>
      </c>
      <c r="X32" s="178">
        <f>SUM(X33:X38)</f>
        <v>31132</v>
      </c>
      <c r="Y32" s="179">
        <f>SUM(Y33:Y38)</f>
        <v>850</v>
      </c>
      <c r="Z32" s="180">
        <f>Y32/X32*100</f>
        <v>2.730309649235513</v>
      </c>
      <c r="AA32" s="178">
        <f>SUM(AA33:AA38)</f>
        <v>32867</v>
      </c>
      <c r="AB32" s="179">
        <f>SUM(AB33:AB38)</f>
        <v>906</v>
      </c>
      <c r="AC32" s="180">
        <f>AB32/AA32*100</f>
        <v>2.7565643350473121</v>
      </c>
      <c r="AD32" s="179">
        <f>SUM(AD33:AD38)</f>
        <v>34688</v>
      </c>
      <c r="AE32" s="179">
        <f>SUM(AE33:AE38)</f>
        <v>846</v>
      </c>
      <c r="AF32" s="180">
        <f>AE32/AD32*100</f>
        <v>2.4388837638376382</v>
      </c>
      <c r="AG32" s="179">
        <f>SUM(AG33:AG38)</f>
        <v>36280</v>
      </c>
      <c r="AH32" s="179">
        <f>SUM(AH33:AH38)</f>
        <v>222</v>
      </c>
      <c r="AI32" s="180">
        <f>AH32/AG32*100</f>
        <v>0.61190738699007718</v>
      </c>
      <c r="AJ32" s="179">
        <f>SUM(AJ33:AJ38)</f>
        <v>36280</v>
      </c>
      <c r="AK32" s="179">
        <f>SUM(AK33:AK38)</f>
        <v>616</v>
      </c>
      <c r="AL32" s="180">
        <f>AK32/AJ32*100</f>
        <v>1.6979051819184121</v>
      </c>
      <c r="AM32" s="179">
        <f>SUM(AM33:AM38)</f>
        <v>36782</v>
      </c>
      <c r="AN32" s="179">
        <f>SUM(AN33:AN38)</f>
        <v>980</v>
      </c>
      <c r="AO32" s="180">
        <f>AN32/AM32*100</f>
        <v>2.6643466913164051</v>
      </c>
      <c r="AP32" s="179">
        <f>SUM(AP33:AP38)</f>
        <v>37679</v>
      </c>
      <c r="AQ32" s="179">
        <f>SUM(AQ33:AQ38)</f>
        <v>841</v>
      </c>
      <c r="AR32" s="180">
        <f>AQ32/AP32*100</f>
        <v>2.2320125268717321</v>
      </c>
    </row>
    <row r="33" spans="1:44">
      <c r="A33" s="512"/>
      <c r="B33" s="194" t="s">
        <v>82</v>
      </c>
      <c r="C33" s="33">
        <v>522</v>
      </c>
      <c r="D33" s="125">
        <v>18</v>
      </c>
      <c r="E33" s="110">
        <f t="shared" si="18"/>
        <v>3.4482758620689653</v>
      </c>
      <c r="F33" s="126">
        <v>457</v>
      </c>
      <c r="G33" s="125">
        <v>4</v>
      </c>
      <c r="H33" s="110">
        <f t="shared" si="19"/>
        <v>0.87527352297592997</v>
      </c>
      <c r="I33" s="33">
        <v>218</v>
      </c>
      <c r="J33" s="125">
        <v>2</v>
      </c>
      <c r="K33" s="110">
        <f t="shared" si="20"/>
        <v>0.91743119266055051</v>
      </c>
      <c r="L33" s="33">
        <v>216</v>
      </c>
      <c r="M33" s="125">
        <v>3</v>
      </c>
      <c r="N33" s="110">
        <f t="shared" si="21"/>
        <v>1.3888888888888888</v>
      </c>
      <c r="O33" s="33">
        <v>213</v>
      </c>
      <c r="P33" s="125">
        <v>3</v>
      </c>
      <c r="Q33" s="110">
        <f t="shared" si="22"/>
        <v>1.4084507042253522</v>
      </c>
      <c r="R33" s="33">
        <v>226</v>
      </c>
      <c r="S33" s="125">
        <v>5</v>
      </c>
      <c r="T33" s="110">
        <f t="shared" si="23"/>
        <v>2.2123893805309733</v>
      </c>
      <c r="U33" s="33">
        <v>268</v>
      </c>
      <c r="V33" s="125">
        <v>5</v>
      </c>
      <c r="W33" s="110">
        <f t="shared" si="24"/>
        <v>1.8656716417910446</v>
      </c>
      <c r="X33" s="33">
        <v>254</v>
      </c>
      <c r="Y33" s="125">
        <v>1</v>
      </c>
      <c r="Z33" s="110">
        <f t="shared" si="25"/>
        <v>0.39370078740157477</v>
      </c>
      <c r="AA33" s="33">
        <v>267</v>
      </c>
      <c r="AB33" s="125">
        <v>1</v>
      </c>
      <c r="AC33" s="110">
        <f t="shared" si="26"/>
        <v>0.37453183520599254</v>
      </c>
      <c r="AD33" s="126">
        <v>270</v>
      </c>
      <c r="AE33" s="125">
        <v>7</v>
      </c>
      <c r="AF33" s="110">
        <f t="shared" si="27"/>
        <v>2.5925925925925926</v>
      </c>
      <c r="AG33" s="33">
        <v>283</v>
      </c>
      <c r="AH33" s="125">
        <v>4</v>
      </c>
      <c r="AI33" s="110">
        <f t="shared" ref="AI33:AI36" si="32">AH33/AG33*100</f>
        <v>1.4134275618374559</v>
      </c>
      <c r="AJ33" s="33">
        <v>283</v>
      </c>
      <c r="AK33" s="125">
        <v>4</v>
      </c>
      <c r="AL33" s="110">
        <f t="shared" ref="AL33:AL36" si="33">AK33/AJ33*100</f>
        <v>1.4134275618374559</v>
      </c>
      <c r="AM33" s="33">
        <v>308</v>
      </c>
      <c r="AN33" s="125">
        <v>6</v>
      </c>
      <c r="AO33" s="110">
        <f t="shared" ref="AO33:AO36" si="34">AN33/AM33*100</f>
        <v>1.948051948051948</v>
      </c>
      <c r="AP33" s="33">
        <v>302</v>
      </c>
      <c r="AQ33" s="125">
        <v>9</v>
      </c>
      <c r="AR33" s="110">
        <f t="shared" ref="AR33:AR36" si="35">AQ33/AP33*100</f>
        <v>2.9801324503311259</v>
      </c>
    </row>
    <row r="34" spans="1:44">
      <c r="A34" s="512"/>
      <c r="B34" s="194" t="s">
        <v>83</v>
      </c>
      <c r="C34" s="33">
        <v>12908</v>
      </c>
      <c r="D34" s="126">
        <v>399</v>
      </c>
      <c r="E34" s="110">
        <f t="shared" si="18"/>
        <v>3.0911062906724509</v>
      </c>
      <c r="F34" s="126">
        <v>12484</v>
      </c>
      <c r="G34" s="126">
        <v>484</v>
      </c>
      <c r="H34" s="110">
        <f t="shared" si="19"/>
        <v>3.8769625120153797</v>
      </c>
      <c r="I34" s="33">
        <v>12862</v>
      </c>
      <c r="J34" s="126">
        <v>334</v>
      </c>
      <c r="K34" s="110">
        <f t="shared" si="20"/>
        <v>2.596796765666304</v>
      </c>
      <c r="L34" s="33">
        <v>13086</v>
      </c>
      <c r="M34" s="126">
        <v>266</v>
      </c>
      <c r="N34" s="110">
        <f t="shared" si="21"/>
        <v>2.0327067094604923</v>
      </c>
      <c r="O34" s="33">
        <v>13437</v>
      </c>
      <c r="P34" s="126">
        <v>326</v>
      </c>
      <c r="Q34" s="110">
        <f t="shared" si="22"/>
        <v>2.4261367864850785</v>
      </c>
      <c r="R34" s="33">
        <v>13763</v>
      </c>
      <c r="S34" s="126">
        <v>350</v>
      </c>
      <c r="T34" s="110">
        <f t="shared" si="23"/>
        <v>2.5430502070769454</v>
      </c>
      <c r="U34" s="33">
        <v>14157</v>
      </c>
      <c r="V34" s="126">
        <v>325</v>
      </c>
      <c r="W34" s="110">
        <f t="shared" si="24"/>
        <v>2.2956841138659319</v>
      </c>
      <c r="X34" s="33">
        <v>14645</v>
      </c>
      <c r="Y34" s="126">
        <v>329</v>
      </c>
      <c r="Z34" s="110">
        <f t="shared" si="25"/>
        <v>2.2465005121201775</v>
      </c>
      <c r="AA34" s="33">
        <v>15836</v>
      </c>
      <c r="AB34" s="126">
        <v>339</v>
      </c>
      <c r="AC34" s="110">
        <f t="shared" si="26"/>
        <v>2.1406920939631218</v>
      </c>
      <c r="AD34" s="126">
        <v>17314</v>
      </c>
      <c r="AE34" s="126">
        <v>337</v>
      </c>
      <c r="AF34" s="110">
        <f t="shared" si="27"/>
        <v>1.9464017558045512</v>
      </c>
      <c r="AG34" s="33">
        <v>18669</v>
      </c>
      <c r="AH34" s="126">
        <v>49</v>
      </c>
      <c r="AI34" s="110">
        <f t="shared" si="32"/>
        <v>0.26246719160104987</v>
      </c>
      <c r="AJ34" s="33">
        <v>18669</v>
      </c>
      <c r="AK34" s="126">
        <v>191</v>
      </c>
      <c r="AL34" s="110">
        <f t="shared" si="33"/>
        <v>1.0230863999142965</v>
      </c>
      <c r="AM34" s="33">
        <v>19018</v>
      </c>
      <c r="AN34" s="126">
        <v>401</v>
      </c>
      <c r="AO34" s="110">
        <f t="shared" si="34"/>
        <v>2.10852876222526</v>
      </c>
      <c r="AP34" s="33">
        <v>19573</v>
      </c>
      <c r="AQ34" s="126">
        <v>348</v>
      </c>
      <c r="AR34" s="110">
        <f t="shared" si="35"/>
        <v>1.7779594339140652</v>
      </c>
    </row>
    <row r="35" spans="1:44">
      <c r="A35" s="512"/>
      <c r="B35" s="194" t="s">
        <v>84</v>
      </c>
      <c r="C35" s="33">
        <v>2161</v>
      </c>
      <c r="D35" s="125">
        <v>161</v>
      </c>
      <c r="E35" s="110">
        <f t="shared" si="18"/>
        <v>7.4502545118000931</v>
      </c>
      <c r="F35" s="126">
        <v>2012</v>
      </c>
      <c r="G35" s="125">
        <v>165</v>
      </c>
      <c r="H35" s="110">
        <f t="shared" si="19"/>
        <v>8.2007952286282304</v>
      </c>
      <c r="I35" s="33">
        <v>2051</v>
      </c>
      <c r="J35" s="125">
        <v>146</v>
      </c>
      <c r="K35" s="110">
        <f t="shared" si="20"/>
        <v>7.1184787908337395</v>
      </c>
      <c r="L35" s="33">
        <v>1950</v>
      </c>
      <c r="M35" s="125">
        <v>111</v>
      </c>
      <c r="N35" s="110">
        <f t="shared" si="21"/>
        <v>5.6923076923076925</v>
      </c>
      <c r="O35" s="33">
        <v>1808</v>
      </c>
      <c r="P35" s="125">
        <v>98</v>
      </c>
      <c r="Q35" s="110">
        <f t="shared" si="22"/>
        <v>5.4203539823008846</v>
      </c>
      <c r="R35" s="33">
        <v>1608</v>
      </c>
      <c r="S35" s="126">
        <v>109</v>
      </c>
      <c r="T35" s="110">
        <f t="shared" si="23"/>
        <v>6.778606965174129</v>
      </c>
      <c r="U35" s="33">
        <v>1624</v>
      </c>
      <c r="V35" s="125">
        <v>92</v>
      </c>
      <c r="W35" s="110">
        <f t="shared" si="24"/>
        <v>5.6650246305418719</v>
      </c>
      <c r="X35" s="33">
        <v>1661</v>
      </c>
      <c r="Y35" s="125">
        <v>68</v>
      </c>
      <c r="Z35" s="110">
        <f t="shared" si="25"/>
        <v>4.0939193257074056</v>
      </c>
      <c r="AA35" s="33">
        <v>1583</v>
      </c>
      <c r="AB35" s="125">
        <v>71</v>
      </c>
      <c r="AC35" s="110">
        <f t="shared" si="26"/>
        <v>4.4851547694251419</v>
      </c>
      <c r="AD35" s="126">
        <v>1522</v>
      </c>
      <c r="AE35" s="125">
        <v>68</v>
      </c>
      <c r="AF35" s="110">
        <f t="shared" si="27"/>
        <v>4.4678055190538766</v>
      </c>
      <c r="AG35" s="33">
        <v>1251</v>
      </c>
      <c r="AH35" s="125">
        <v>17</v>
      </c>
      <c r="AI35" s="110">
        <f t="shared" si="32"/>
        <v>1.3589128697042365</v>
      </c>
      <c r="AJ35" s="33">
        <v>1251</v>
      </c>
      <c r="AK35" s="125">
        <v>54</v>
      </c>
      <c r="AL35" s="110">
        <f t="shared" si="33"/>
        <v>4.3165467625899279</v>
      </c>
      <c r="AM35" s="33">
        <v>1196</v>
      </c>
      <c r="AN35" s="125">
        <v>64</v>
      </c>
      <c r="AO35" s="110">
        <f t="shared" si="34"/>
        <v>5.3511705685618729</v>
      </c>
      <c r="AP35" s="33">
        <v>1257</v>
      </c>
      <c r="AQ35" s="125">
        <v>48</v>
      </c>
      <c r="AR35" s="110">
        <f t="shared" si="35"/>
        <v>3.8186157517899764</v>
      </c>
    </row>
    <row r="36" spans="1:44">
      <c r="A36" s="512"/>
      <c r="B36" s="194" t="s">
        <v>85</v>
      </c>
      <c r="C36" s="34">
        <v>7002</v>
      </c>
      <c r="D36" s="125">
        <v>75</v>
      </c>
      <c r="E36" s="110">
        <f t="shared" si="18"/>
        <v>1.0711225364181662</v>
      </c>
      <c r="F36" s="34">
        <v>7323</v>
      </c>
      <c r="G36" s="125">
        <v>103</v>
      </c>
      <c r="H36" s="110">
        <f t="shared" si="19"/>
        <v>1.4065273794892803</v>
      </c>
      <c r="I36" s="34">
        <v>7625</v>
      </c>
      <c r="J36" s="125">
        <v>101</v>
      </c>
      <c r="K36" s="110">
        <f t="shared" si="20"/>
        <v>1.3245901639344262</v>
      </c>
      <c r="L36" s="34">
        <v>7820</v>
      </c>
      <c r="M36" s="125">
        <v>54</v>
      </c>
      <c r="N36" s="110">
        <f t="shared" si="21"/>
        <v>0.69053708439897699</v>
      </c>
      <c r="O36" s="34">
        <v>7966</v>
      </c>
      <c r="P36" s="125">
        <v>69</v>
      </c>
      <c r="Q36" s="110">
        <f t="shared" si="22"/>
        <v>0.86618127039919646</v>
      </c>
      <c r="R36" s="34">
        <v>8039</v>
      </c>
      <c r="S36" s="327">
        <v>54</v>
      </c>
      <c r="T36" s="276"/>
      <c r="U36" s="34">
        <v>8197</v>
      </c>
      <c r="V36" s="125">
        <v>64</v>
      </c>
      <c r="W36" s="110">
        <f t="shared" si="24"/>
        <v>0.78077345370257412</v>
      </c>
      <c r="X36" s="34">
        <v>8585</v>
      </c>
      <c r="Y36" s="125">
        <v>88</v>
      </c>
      <c r="Z36" s="110">
        <f t="shared" si="25"/>
        <v>1.025043680838672</v>
      </c>
      <c r="AA36" s="34">
        <v>9058</v>
      </c>
      <c r="AB36" s="125">
        <v>90</v>
      </c>
      <c r="AC36" s="110">
        <f t="shared" si="26"/>
        <v>0.9935968204901745</v>
      </c>
      <c r="AD36" s="34">
        <v>9544</v>
      </c>
      <c r="AE36" s="34">
        <v>111</v>
      </c>
      <c r="AF36" s="110">
        <f t="shared" si="27"/>
        <v>1.1630343671416596</v>
      </c>
      <c r="AG36" s="34">
        <v>10192</v>
      </c>
      <c r="AH36" s="34">
        <v>93</v>
      </c>
      <c r="AI36" s="110">
        <f t="shared" si="32"/>
        <v>0.91248037676609117</v>
      </c>
      <c r="AJ36" s="34">
        <v>10192</v>
      </c>
      <c r="AK36" s="34">
        <v>118</v>
      </c>
      <c r="AL36" s="110">
        <f t="shared" si="33"/>
        <v>1.1577708006279435</v>
      </c>
      <c r="AM36" s="34">
        <v>10393</v>
      </c>
      <c r="AN36" s="34">
        <v>126</v>
      </c>
      <c r="AO36" s="110">
        <f t="shared" si="34"/>
        <v>1.2123544693543731</v>
      </c>
      <c r="AP36" s="34">
        <v>10676</v>
      </c>
      <c r="AQ36" s="34">
        <v>119</v>
      </c>
      <c r="AR36" s="110">
        <f t="shared" si="35"/>
        <v>1.1146496815286624</v>
      </c>
    </row>
    <row r="37" spans="1:44" ht="15" hidden="1" customHeight="1">
      <c r="A37" s="512"/>
      <c r="B37" s="194" t="s">
        <v>86</v>
      </c>
      <c r="C37" s="124">
        <v>0</v>
      </c>
      <c r="D37" s="113">
        <v>0</v>
      </c>
      <c r="E37" s="114">
        <v>0</v>
      </c>
      <c r="F37" s="119">
        <v>0</v>
      </c>
      <c r="G37" s="113">
        <v>0</v>
      </c>
      <c r="H37" s="114">
        <v>0</v>
      </c>
      <c r="I37" s="124">
        <v>0</v>
      </c>
      <c r="J37" s="113">
        <v>0</v>
      </c>
      <c r="K37" s="114">
        <v>0</v>
      </c>
      <c r="L37" s="124">
        <v>0</v>
      </c>
      <c r="M37" s="113">
        <v>0</v>
      </c>
      <c r="N37" s="114">
        <v>0</v>
      </c>
      <c r="O37" s="124">
        <v>0</v>
      </c>
      <c r="P37" s="113">
        <v>0</v>
      </c>
      <c r="Q37" s="114">
        <v>0</v>
      </c>
      <c r="R37" s="124">
        <v>0</v>
      </c>
      <c r="S37" s="113">
        <v>0</v>
      </c>
      <c r="T37" s="114">
        <v>0</v>
      </c>
      <c r="U37" s="124">
        <v>0</v>
      </c>
      <c r="V37" s="113">
        <v>0</v>
      </c>
      <c r="W37" s="114">
        <v>0</v>
      </c>
      <c r="X37" s="124">
        <v>0</v>
      </c>
      <c r="Y37" s="113">
        <v>0</v>
      </c>
      <c r="Z37" s="114">
        <v>0</v>
      </c>
      <c r="AA37" s="124">
        <v>0</v>
      </c>
      <c r="AB37" s="113">
        <v>0</v>
      </c>
      <c r="AC37" s="114">
        <v>0</v>
      </c>
      <c r="AD37" s="119">
        <v>0</v>
      </c>
      <c r="AE37" s="113">
        <v>0</v>
      </c>
      <c r="AF37" s="114">
        <v>0</v>
      </c>
      <c r="AG37" s="35">
        <v>0</v>
      </c>
      <c r="AH37" s="113">
        <v>0</v>
      </c>
      <c r="AI37" s="114">
        <v>0</v>
      </c>
      <c r="AJ37" s="35"/>
      <c r="AK37" s="113">
        <v>0</v>
      </c>
      <c r="AL37" s="114">
        <v>0</v>
      </c>
      <c r="AM37" s="35">
        <v>0</v>
      </c>
      <c r="AN37" s="113">
        <v>0</v>
      </c>
      <c r="AO37" s="114">
        <v>0</v>
      </c>
      <c r="AP37" s="35">
        <v>0</v>
      </c>
      <c r="AQ37" s="113">
        <v>0</v>
      </c>
      <c r="AR37" s="114">
        <v>0</v>
      </c>
    </row>
    <row r="38" spans="1:44">
      <c r="A38" s="513"/>
      <c r="B38" s="195" t="s">
        <v>87</v>
      </c>
      <c r="C38" s="183">
        <v>5978</v>
      </c>
      <c r="D38" s="127">
        <v>447</v>
      </c>
      <c r="E38" s="121">
        <f t="shared" ref="E38:E43" si="36">D38/C38*100</f>
        <v>7.4774171963867513</v>
      </c>
      <c r="F38" s="184">
        <v>5889</v>
      </c>
      <c r="G38" s="127">
        <v>429</v>
      </c>
      <c r="H38" s="121">
        <f t="shared" ref="H38:H43" si="37">G38/F38*100</f>
        <v>7.2847682119205297</v>
      </c>
      <c r="I38" s="183">
        <v>5782</v>
      </c>
      <c r="J38" s="127">
        <v>368</v>
      </c>
      <c r="K38" s="121">
        <f t="shared" ref="K38:K43" si="38">J38/I38*100</f>
        <v>6.3645797301971632</v>
      </c>
      <c r="L38" s="183">
        <v>5828</v>
      </c>
      <c r="M38" s="127">
        <v>329</v>
      </c>
      <c r="N38" s="121">
        <f t="shared" ref="N38:N43" si="39">M38/L38*100</f>
        <v>5.6451612903225801</v>
      </c>
      <c r="O38" s="183">
        <v>5768</v>
      </c>
      <c r="P38" s="127">
        <v>359</v>
      </c>
      <c r="Q38" s="121">
        <f t="shared" ref="Q38:Q43" si="40">P38/O38*100</f>
        <v>6.2239944521497916</v>
      </c>
      <c r="R38" s="183">
        <v>5756</v>
      </c>
      <c r="S38" s="127">
        <v>307</v>
      </c>
      <c r="T38" s="121">
        <f t="shared" ref="T38:T43" si="41">S38/R38*100</f>
        <v>5.3335649756775538</v>
      </c>
      <c r="U38" s="183">
        <v>5798</v>
      </c>
      <c r="V38" s="127">
        <v>345</v>
      </c>
      <c r="W38" s="121">
        <f t="shared" ref="W38:W43" si="42">V38/U38*100</f>
        <v>5.950327699206623</v>
      </c>
      <c r="X38" s="183">
        <v>5987</v>
      </c>
      <c r="Y38" s="127">
        <v>364</v>
      </c>
      <c r="Z38" s="121">
        <f t="shared" ref="Z38:Z43" si="43">Y38/X38*100</f>
        <v>6.0798396525805911</v>
      </c>
      <c r="AA38" s="183">
        <v>6123</v>
      </c>
      <c r="AB38" s="127">
        <v>405</v>
      </c>
      <c r="AC38" s="121">
        <f t="shared" ref="AC38:AC43" si="44">AB38/AA38*100</f>
        <v>6.6144047035766773</v>
      </c>
      <c r="AD38" s="184">
        <v>6038</v>
      </c>
      <c r="AE38" s="127">
        <v>323</v>
      </c>
      <c r="AF38" s="121">
        <f t="shared" ref="AF38:AF45" si="45">AE38/AD38*100</f>
        <v>5.3494534614110636</v>
      </c>
      <c r="AG38" s="36">
        <v>5885</v>
      </c>
      <c r="AH38" s="127">
        <v>59</v>
      </c>
      <c r="AI38" s="121">
        <f t="shared" ref="AI38" si="46">AH38/AG38*100</f>
        <v>1.0025488530161428</v>
      </c>
      <c r="AJ38" s="36">
        <v>5885</v>
      </c>
      <c r="AK38" s="127">
        <v>249</v>
      </c>
      <c r="AL38" s="121">
        <f t="shared" ref="AL38" si="47">AK38/AJ38*100</f>
        <v>4.2310960067969416</v>
      </c>
      <c r="AM38" s="36">
        <v>5867</v>
      </c>
      <c r="AN38" s="127">
        <v>383</v>
      </c>
      <c r="AO38" s="121">
        <f t="shared" ref="AO38" si="48">AN38/AM38*100</f>
        <v>6.5280381796488829</v>
      </c>
      <c r="AP38" s="36">
        <v>5871</v>
      </c>
      <c r="AQ38" s="127">
        <v>317</v>
      </c>
      <c r="AR38" s="121">
        <f t="shared" ref="AR38" si="49">AQ38/AP38*100</f>
        <v>5.3994208823028442</v>
      </c>
    </row>
    <row r="39" spans="1:44">
      <c r="A39" s="511" t="s">
        <v>24</v>
      </c>
      <c r="B39" s="89" t="s">
        <v>95</v>
      </c>
      <c r="C39" s="178">
        <f>SUM(C40:C45)</f>
        <v>6351</v>
      </c>
      <c r="D39" s="179">
        <f>SUM(D40:D45)</f>
        <v>250</v>
      </c>
      <c r="E39" s="180">
        <f>D39/C39*100</f>
        <v>3.9363879703983624</v>
      </c>
      <c r="F39" s="179">
        <f>SUM(F40:F45)</f>
        <v>6288</v>
      </c>
      <c r="G39" s="179">
        <f>SUM(G40:G45)</f>
        <v>208</v>
      </c>
      <c r="H39" s="180">
        <f>G39/F39*100</f>
        <v>3.3078880407124678</v>
      </c>
      <c r="I39" s="178">
        <f>SUM(I40:I45)</f>
        <v>6310</v>
      </c>
      <c r="J39" s="179">
        <f>SUM(J40:J45)</f>
        <v>184</v>
      </c>
      <c r="K39" s="180">
        <f>J39/I39*100</f>
        <v>2.9160063391442157</v>
      </c>
      <c r="L39" s="178">
        <f>SUM(L40:L45)</f>
        <v>6390</v>
      </c>
      <c r="M39" s="179">
        <f>SUM(M40:M45)</f>
        <v>194</v>
      </c>
      <c r="N39" s="180">
        <f>M39/L39*100</f>
        <v>3.0359937402190922</v>
      </c>
      <c r="O39" s="178">
        <f>SUM(O40:O45)</f>
        <v>6381</v>
      </c>
      <c r="P39" s="179">
        <f>SUM(P40:P45)</f>
        <v>175</v>
      </c>
      <c r="Q39" s="180">
        <f>P39/O39*100</f>
        <v>2.7425168468892021</v>
      </c>
      <c r="R39" s="178">
        <f>SUM(R40:R45)</f>
        <v>6399</v>
      </c>
      <c r="S39" s="179">
        <f>SUM(S40:S45)</f>
        <v>134</v>
      </c>
      <c r="T39" s="180">
        <f>S39/R39*100</f>
        <v>2.0940771995624314</v>
      </c>
      <c r="U39" s="178">
        <f>SUM(U40:U45)</f>
        <v>6492</v>
      </c>
      <c r="V39" s="179">
        <f>SUM(V40:V45)</f>
        <v>148</v>
      </c>
      <c r="W39" s="180">
        <f>V39/U39*100</f>
        <v>2.2797288971041283</v>
      </c>
      <c r="X39" s="178">
        <f>SUM(X40:X45)</f>
        <v>6679</v>
      </c>
      <c r="Y39" s="179">
        <f>SUM(Y40:Y45)</f>
        <v>178</v>
      </c>
      <c r="Z39" s="180">
        <f>Y39/X39*100</f>
        <v>2.6650696212007783</v>
      </c>
      <c r="AA39" s="178">
        <f>SUM(AA40:AA45)</f>
        <v>6732</v>
      </c>
      <c r="AB39" s="179">
        <f>SUM(AB40:AB45)</f>
        <v>147</v>
      </c>
      <c r="AC39" s="180">
        <f>AB39/AA39*100</f>
        <v>2.1836007130124777</v>
      </c>
      <c r="AD39" s="179">
        <f>SUM(AD40:AD45)</f>
        <v>7137</v>
      </c>
      <c r="AE39" s="179">
        <f>SUM(AE40:AE45)</f>
        <v>156</v>
      </c>
      <c r="AF39" s="180">
        <f>AE39/AD39*100</f>
        <v>2.1857923497267762</v>
      </c>
      <c r="AG39" s="179">
        <f>SUM(AG40:AG45)</f>
        <v>7168</v>
      </c>
      <c r="AH39" s="179">
        <f>SUM(AH40:AH45)</f>
        <v>59</v>
      </c>
      <c r="AI39" s="180">
        <f>AH39/AG39*100</f>
        <v>0.8231026785714286</v>
      </c>
      <c r="AJ39" s="179">
        <f>SUM(AJ40:AJ45)</f>
        <v>7168</v>
      </c>
      <c r="AK39" s="179">
        <f>SUM(AK40:AK45)</f>
        <v>111</v>
      </c>
      <c r="AL39" s="180">
        <f>AK39/AJ39*100</f>
        <v>1.5485491071428572</v>
      </c>
      <c r="AM39" s="179">
        <f>SUM(AM40:AM45)</f>
        <v>7310</v>
      </c>
      <c r="AN39" s="179">
        <f>SUM(AN40:AN45)</f>
        <v>195</v>
      </c>
      <c r="AO39" s="180">
        <f>AN39/AM39*100</f>
        <v>2.6675786593707249</v>
      </c>
      <c r="AP39" s="179">
        <f>SUM(AP40:AP45)</f>
        <v>7424</v>
      </c>
      <c r="AQ39" s="179">
        <f>SUM(AQ40:AQ45)</f>
        <v>145</v>
      </c>
      <c r="AR39" s="180">
        <f>AQ39/AP39*100</f>
        <v>1.953125</v>
      </c>
    </row>
    <row r="40" spans="1:44">
      <c r="A40" s="512"/>
      <c r="B40" s="194" t="s">
        <v>82</v>
      </c>
      <c r="C40" s="33">
        <v>592</v>
      </c>
      <c r="D40" s="125">
        <v>16</v>
      </c>
      <c r="E40" s="110">
        <f t="shared" si="36"/>
        <v>2.7027027027027026</v>
      </c>
      <c r="F40" s="126">
        <v>554</v>
      </c>
      <c r="G40" s="125">
        <v>15</v>
      </c>
      <c r="H40" s="110">
        <f t="shared" si="37"/>
        <v>2.7075812274368229</v>
      </c>
      <c r="I40" s="33">
        <v>592</v>
      </c>
      <c r="J40" s="125">
        <v>4</v>
      </c>
      <c r="K40" s="110">
        <f t="shared" si="38"/>
        <v>0.67567567567567566</v>
      </c>
      <c r="L40" s="33">
        <v>612</v>
      </c>
      <c r="M40" s="125">
        <v>22</v>
      </c>
      <c r="N40" s="110">
        <f t="shared" si="39"/>
        <v>3.594771241830065</v>
      </c>
      <c r="O40" s="33">
        <v>571</v>
      </c>
      <c r="P40" s="125">
        <v>6</v>
      </c>
      <c r="Q40" s="110">
        <f t="shared" si="40"/>
        <v>1.0507880910683012</v>
      </c>
      <c r="R40" s="33">
        <v>557</v>
      </c>
      <c r="S40" s="125">
        <v>8</v>
      </c>
      <c r="T40" s="110">
        <f t="shared" si="41"/>
        <v>1.4362657091561939</v>
      </c>
      <c r="U40" s="33">
        <v>498</v>
      </c>
      <c r="V40" s="125">
        <v>8</v>
      </c>
      <c r="W40" s="110">
        <f t="shared" si="42"/>
        <v>1.6064257028112447</v>
      </c>
      <c r="X40" s="33">
        <v>429</v>
      </c>
      <c r="Y40" s="125">
        <v>5</v>
      </c>
      <c r="Z40" s="110">
        <f t="shared" si="43"/>
        <v>1.1655011655011656</v>
      </c>
      <c r="AA40" s="33">
        <v>420</v>
      </c>
      <c r="AB40" s="125">
        <v>1</v>
      </c>
      <c r="AC40" s="110">
        <f t="shared" si="44"/>
        <v>0.23809523809523811</v>
      </c>
      <c r="AD40" s="126">
        <v>393</v>
      </c>
      <c r="AE40" s="125">
        <v>5</v>
      </c>
      <c r="AF40" s="110">
        <f t="shared" si="45"/>
        <v>1.2722646310432568</v>
      </c>
      <c r="AG40" s="33">
        <v>111</v>
      </c>
      <c r="AH40" s="125">
        <v>3</v>
      </c>
      <c r="AI40" s="110">
        <f t="shared" ref="AI40:AI43" si="50">AH40/AG40*100</f>
        <v>2.7027027027027026</v>
      </c>
      <c r="AJ40" s="33">
        <v>111</v>
      </c>
      <c r="AK40" s="393">
        <v>0</v>
      </c>
      <c r="AL40" s="392">
        <f t="shared" ref="AL40:AL43" si="51">AK40/AJ40*100</f>
        <v>0</v>
      </c>
      <c r="AM40" s="33">
        <v>118</v>
      </c>
      <c r="AN40" s="125">
        <v>1</v>
      </c>
      <c r="AO40" s="110">
        <f t="shared" ref="AO40:AO43" si="52">AN40/AM40*100</f>
        <v>0.84745762711864403</v>
      </c>
      <c r="AP40" s="33">
        <v>124</v>
      </c>
      <c r="AQ40" s="125">
        <v>1</v>
      </c>
      <c r="AR40" s="110">
        <f t="shared" ref="AR40:AR43" si="53">AQ40/AP40*100</f>
        <v>0.80645161290322576</v>
      </c>
    </row>
    <row r="41" spans="1:44">
      <c r="A41" s="512"/>
      <c r="B41" s="194" t="s">
        <v>83</v>
      </c>
      <c r="C41" s="33">
        <v>2369</v>
      </c>
      <c r="D41" s="126">
        <v>128</v>
      </c>
      <c r="E41" s="110">
        <f t="shared" si="36"/>
        <v>5.4031236808780072</v>
      </c>
      <c r="F41" s="126">
        <v>2307</v>
      </c>
      <c r="G41" s="126">
        <v>98</v>
      </c>
      <c r="H41" s="110">
        <f t="shared" si="37"/>
        <v>4.2479410489813612</v>
      </c>
      <c r="I41" s="33">
        <v>2231</v>
      </c>
      <c r="J41" s="126">
        <v>115</v>
      </c>
      <c r="K41" s="110">
        <f t="shared" si="38"/>
        <v>5.1546391752577314</v>
      </c>
      <c r="L41" s="33">
        <v>2281</v>
      </c>
      <c r="M41" s="126">
        <v>109</v>
      </c>
      <c r="N41" s="110">
        <f t="shared" si="39"/>
        <v>4.778605874616396</v>
      </c>
      <c r="O41" s="33">
        <v>2293</v>
      </c>
      <c r="P41" s="126">
        <v>104</v>
      </c>
      <c r="Q41" s="110">
        <f t="shared" si="40"/>
        <v>4.53554295682512</v>
      </c>
      <c r="R41" s="33">
        <v>2360</v>
      </c>
      <c r="S41" s="126">
        <v>84</v>
      </c>
      <c r="T41" s="110">
        <f t="shared" si="41"/>
        <v>3.5593220338983054</v>
      </c>
      <c r="U41" s="33">
        <v>2463</v>
      </c>
      <c r="V41" s="126">
        <v>94</v>
      </c>
      <c r="W41" s="110">
        <f t="shared" si="42"/>
        <v>3.8164839626471783</v>
      </c>
      <c r="X41" s="33">
        <v>2616</v>
      </c>
      <c r="Y41" s="126">
        <v>126</v>
      </c>
      <c r="Z41" s="110">
        <f t="shared" si="43"/>
        <v>4.8165137614678901</v>
      </c>
      <c r="AA41" s="33">
        <v>2655</v>
      </c>
      <c r="AB41" s="126">
        <v>109</v>
      </c>
      <c r="AC41" s="110">
        <f t="shared" si="44"/>
        <v>4.105461393596987</v>
      </c>
      <c r="AD41" s="126">
        <v>2974</v>
      </c>
      <c r="AE41" s="126">
        <v>98</v>
      </c>
      <c r="AF41" s="110">
        <f t="shared" si="45"/>
        <v>3.2952252858103561</v>
      </c>
      <c r="AG41" s="33">
        <v>3078</v>
      </c>
      <c r="AH41" s="126">
        <v>14</v>
      </c>
      <c r="AI41" s="110">
        <f t="shared" si="50"/>
        <v>0.45484080571799868</v>
      </c>
      <c r="AJ41" s="33">
        <v>3078</v>
      </c>
      <c r="AK41" s="126">
        <v>60</v>
      </c>
      <c r="AL41" s="110">
        <f t="shared" si="51"/>
        <v>1.9493177387914229</v>
      </c>
      <c r="AM41" s="33">
        <v>3092</v>
      </c>
      <c r="AN41" s="126">
        <v>135</v>
      </c>
      <c r="AO41" s="110">
        <f t="shared" si="52"/>
        <v>4.3661060802069853</v>
      </c>
      <c r="AP41" s="33">
        <v>3131</v>
      </c>
      <c r="AQ41" s="126">
        <v>89</v>
      </c>
      <c r="AR41" s="110">
        <f t="shared" si="53"/>
        <v>2.8425423187480039</v>
      </c>
    </row>
    <row r="42" spans="1:44">
      <c r="A42" s="512"/>
      <c r="B42" s="194" t="s">
        <v>84</v>
      </c>
      <c r="C42" s="33">
        <v>781</v>
      </c>
      <c r="D42" s="125">
        <v>30</v>
      </c>
      <c r="E42" s="110">
        <f t="shared" si="36"/>
        <v>3.841229193341869</v>
      </c>
      <c r="F42" s="126">
        <v>714</v>
      </c>
      <c r="G42" s="125">
        <v>41</v>
      </c>
      <c r="H42" s="110">
        <f t="shared" si="37"/>
        <v>5.742296918767507</v>
      </c>
      <c r="I42" s="33">
        <v>623</v>
      </c>
      <c r="J42" s="125">
        <v>23</v>
      </c>
      <c r="K42" s="110">
        <f t="shared" si="38"/>
        <v>3.6918138041733553</v>
      </c>
      <c r="L42" s="33">
        <v>513</v>
      </c>
      <c r="M42" s="125">
        <v>23</v>
      </c>
      <c r="N42" s="110">
        <f t="shared" si="39"/>
        <v>4.4834307992202724</v>
      </c>
      <c r="O42" s="33">
        <v>523</v>
      </c>
      <c r="P42" s="125">
        <v>17</v>
      </c>
      <c r="Q42" s="110">
        <f t="shared" si="40"/>
        <v>3.2504780114722758</v>
      </c>
      <c r="R42" s="33">
        <v>478</v>
      </c>
      <c r="S42" s="126">
        <v>9</v>
      </c>
      <c r="T42" s="110">
        <f t="shared" si="41"/>
        <v>1.882845188284519</v>
      </c>
      <c r="U42" s="33">
        <v>447</v>
      </c>
      <c r="V42" s="125">
        <v>10</v>
      </c>
      <c r="W42" s="110">
        <f t="shared" si="42"/>
        <v>2.2371364653243848</v>
      </c>
      <c r="X42" s="33">
        <v>409</v>
      </c>
      <c r="Y42" s="125">
        <v>7</v>
      </c>
      <c r="Z42" s="110">
        <f t="shared" si="43"/>
        <v>1.7114914425427872</v>
      </c>
      <c r="AA42" s="33">
        <v>384</v>
      </c>
      <c r="AB42" s="125">
        <v>2</v>
      </c>
      <c r="AC42" s="110">
        <f t="shared" si="44"/>
        <v>0.52083333333333326</v>
      </c>
      <c r="AD42" s="126">
        <v>363</v>
      </c>
      <c r="AE42" s="125">
        <v>12</v>
      </c>
      <c r="AF42" s="110">
        <f t="shared" si="45"/>
        <v>3.3057851239669422</v>
      </c>
      <c r="AG42" s="33">
        <v>282</v>
      </c>
      <c r="AH42" s="125">
        <v>4</v>
      </c>
      <c r="AI42" s="110">
        <f t="shared" si="50"/>
        <v>1.4184397163120568</v>
      </c>
      <c r="AJ42" s="33">
        <v>282</v>
      </c>
      <c r="AK42" s="125">
        <v>7</v>
      </c>
      <c r="AL42" s="110">
        <f t="shared" si="51"/>
        <v>2.4822695035460995</v>
      </c>
      <c r="AM42" s="33">
        <v>179</v>
      </c>
      <c r="AN42" s="125">
        <v>6</v>
      </c>
      <c r="AO42" s="110">
        <f t="shared" si="52"/>
        <v>3.3519553072625698</v>
      </c>
      <c r="AP42" s="33">
        <v>93</v>
      </c>
      <c r="AQ42" s="125">
        <v>6</v>
      </c>
      <c r="AR42" s="110">
        <f t="shared" si="53"/>
        <v>6.4516129032258061</v>
      </c>
    </row>
    <row r="43" spans="1:44">
      <c r="A43" s="512"/>
      <c r="B43" s="194" t="s">
        <v>85</v>
      </c>
      <c r="C43" s="34">
        <v>1810</v>
      </c>
      <c r="D43" s="125">
        <v>26</v>
      </c>
      <c r="E43" s="110">
        <f t="shared" si="36"/>
        <v>1.4364640883977902</v>
      </c>
      <c r="F43" s="34">
        <v>1908</v>
      </c>
      <c r="G43" s="125">
        <v>22</v>
      </c>
      <c r="H43" s="110">
        <f t="shared" si="37"/>
        <v>1.1530398322851152</v>
      </c>
      <c r="I43" s="34">
        <v>2090</v>
      </c>
      <c r="J43" s="125">
        <v>19</v>
      </c>
      <c r="K43" s="110">
        <f t="shared" si="38"/>
        <v>0.90909090909090906</v>
      </c>
      <c r="L43" s="34">
        <v>2243</v>
      </c>
      <c r="M43" s="125">
        <v>12</v>
      </c>
      <c r="N43" s="110">
        <f t="shared" si="39"/>
        <v>0.53499777084262146</v>
      </c>
      <c r="O43" s="34">
        <v>2279</v>
      </c>
      <c r="P43" s="125">
        <v>23</v>
      </c>
      <c r="Q43" s="110">
        <f t="shared" si="40"/>
        <v>1.0092145677928916</v>
      </c>
      <c r="R43" s="34">
        <v>2256</v>
      </c>
      <c r="S43" s="327">
        <v>16</v>
      </c>
      <c r="T43" s="110">
        <f t="shared" si="41"/>
        <v>0.70921985815602839</v>
      </c>
      <c r="U43" s="34">
        <v>2326</v>
      </c>
      <c r="V43" s="125">
        <v>16</v>
      </c>
      <c r="W43" s="110">
        <f t="shared" si="42"/>
        <v>0.68787618228718828</v>
      </c>
      <c r="X43" s="34">
        <v>2442</v>
      </c>
      <c r="Y43" s="125">
        <v>21</v>
      </c>
      <c r="Z43" s="110">
        <f t="shared" si="43"/>
        <v>0.85995085995085996</v>
      </c>
      <c r="AA43" s="34">
        <v>2534</v>
      </c>
      <c r="AB43" s="67">
        <v>15</v>
      </c>
      <c r="AC43" s="110">
        <f t="shared" si="44"/>
        <v>0.59194948697711125</v>
      </c>
      <c r="AD43" s="34">
        <v>2720</v>
      </c>
      <c r="AE43" s="125">
        <v>22</v>
      </c>
      <c r="AF43" s="110">
        <f t="shared" si="45"/>
        <v>0.80882352941176483</v>
      </c>
      <c r="AG43" s="34">
        <v>3183</v>
      </c>
      <c r="AH43" s="125">
        <v>28</v>
      </c>
      <c r="AI43" s="110">
        <f t="shared" si="50"/>
        <v>0.87967326421614833</v>
      </c>
      <c r="AJ43" s="34">
        <v>3183</v>
      </c>
      <c r="AK43" s="125">
        <v>24</v>
      </c>
      <c r="AL43" s="110">
        <f t="shared" si="51"/>
        <v>0.75400565504241279</v>
      </c>
      <c r="AM43" s="34">
        <v>3421</v>
      </c>
      <c r="AN43" s="125">
        <v>23</v>
      </c>
      <c r="AO43" s="110">
        <f t="shared" si="52"/>
        <v>0.67231803566208714</v>
      </c>
      <c r="AP43" s="34">
        <v>3638</v>
      </c>
      <c r="AQ43" s="125">
        <v>29</v>
      </c>
      <c r="AR43" s="110">
        <f t="shared" si="53"/>
        <v>0.79714128642111048</v>
      </c>
    </row>
    <row r="44" spans="1:44" ht="15" hidden="1" customHeight="1">
      <c r="A44" s="512"/>
      <c r="B44" s="194" t="s">
        <v>86</v>
      </c>
      <c r="C44" s="124">
        <v>0</v>
      </c>
      <c r="D44" s="113">
        <v>0</v>
      </c>
      <c r="E44" s="114">
        <v>0</v>
      </c>
      <c r="F44" s="119">
        <v>0</v>
      </c>
      <c r="G44" s="113">
        <v>0</v>
      </c>
      <c r="H44" s="114">
        <v>0</v>
      </c>
      <c r="I44" s="124">
        <v>0</v>
      </c>
      <c r="J44" s="113">
        <v>0</v>
      </c>
      <c r="K44" s="114">
        <v>0</v>
      </c>
      <c r="L44" s="124">
        <v>0</v>
      </c>
      <c r="M44" s="113">
        <v>0</v>
      </c>
      <c r="N44" s="114">
        <v>0</v>
      </c>
      <c r="O44" s="124">
        <v>0</v>
      </c>
      <c r="P44" s="113">
        <v>0</v>
      </c>
      <c r="Q44" s="114">
        <v>0</v>
      </c>
      <c r="R44" s="124">
        <v>0</v>
      </c>
      <c r="S44" s="113">
        <v>0</v>
      </c>
      <c r="T44" s="114">
        <v>0</v>
      </c>
      <c r="U44" s="124">
        <v>0</v>
      </c>
      <c r="V44" s="113">
        <v>0</v>
      </c>
      <c r="W44" s="114">
        <v>0</v>
      </c>
      <c r="X44" s="124">
        <v>0</v>
      </c>
      <c r="Y44" s="120">
        <v>0</v>
      </c>
      <c r="Z44" s="114">
        <v>0</v>
      </c>
      <c r="AA44" s="124">
        <v>0</v>
      </c>
      <c r="AB44" s="120">
        <v>0</v>
      </c>
      <c r="AC44" s="114">
        <v>0</v>
      </c>
      <c r="AD44" s="119">
        <v>0</v>
      </c>
      <c r="AE44" s="120">
        <v>0</v>
      </c>
      <c r="AF44" s="114">
        <v>0</v>
      </c>
      <c r="AG44" s="35">
        <v>0</v>
      </c>
      <c r="AH44" s="120">
        <v>0</v>
      </c>
      <c r="AI44" s="114">
        <v>0</v>
      </c>
      <c r="AJ44" s="35"/>
      <c r="AK44" s="120">
        <v>0</v>
      </c>
      <c r="AL44" s="114">
        <v>0</v>
      </c>
      <c r="AM44" s="35">
        <v>0</v>
      </c>
      <c r="AN44" s="120">
        <v>0</v>
      </c>
      <c r="AO44" s="114">
        <v>0</v>
      </c>
      <c r="AP44" s="35">
        <v>0</v>
      </c>
      <c r="AQ44" s="120">
        <v>0</v>
      </c>
      <c r="AR44" s="114">
        <v>0</v>
      </c>
    </row>
    <row r="45" spans="1:44" ht="15.75" thickBot="1">
      <c r="A45" s="516"/>
      <c r="B45" s="196" t="s">
        <v>87</v>
      </c>
      <c r="C45" s="190">
        <v>799</v>
      </c>
      <c r="D45" s="191">
        <v>50</v>
      </c>
      <c r="E45" s="129">
        <f t="shared" ref="E45:E50" si="54">D45/C45*100</f>
        <v>6.2578222778473096</v>
      </c>
      <c r="F45" s="192">
        <v>805</v>
      </c>
      <c r="G45" s="191">
        <v>32</v>
      </c>
      <c r="H45" s="129">
        <f t="shared" ref="H45:H52" si="55">G45/F45*100</f>
        <v>3.9751552795031055</v>
      </c>
      <c r="I45" s="190">
        <v>774</v>
      </c>
      <c r="J45" s="191">
        <v>23</v>
      </c>
      <c r="K45" s="129">
        <f t="shared" ref="K45:K52" si="56">J45/I45*100</f>
        <v>2.9715762273901807</v>
      </c>
      <c r="L45" s="190">
        <v>741</v>
      </c>
      <c r="M45" s="191">
        <v>28</v>
      </c>
      <c r="N45" s="129">
        <f t="shared" ref="N45:N52" si="57">M45/L45*100</f>
        <v>3.7786774628879893</v>
      </c>
      <c r="O45" s="190">
        <v>715</v>
      </c>
      <c r="P45" s="191">
        <v>25</v>
      </c>
      <c r="Q45" s="129">
        <f t="shared" ref="Q45:Q52" si="58">P45/O45*100</f>
        <v>3.4965034965034967</v>
      </c>
      <c r="R45" s="190">
        <v>748</v>
      </c>
      <c r="S45" s="191">
        <v>17</v>
      </c>
      <c r="T45" s="129">
        <f t="shared" ref="T45:T52" si="59">S45/R45*100</f>
        <v>2.2727272727272729</v>
      </c>
      <c r="U45" s="190">
        <v>758</v>
      </c>
      <c r="V45" s="191">
        <v>20</v>
      </c>
      <c r="W45" s="129">
        <f t="shared" ref="W45:W52" si="60">V45/U45*100</f>
        <v>2.6385224274406331</v>
      </c>
      <c r="X45" s="190">
        <v>783</v>
      </c>
      <c r="Y45" s="193">
        <v>19</v>
      </c>
      <c r="Z45" s="129">
        <f t="shared" ref="Z45" si="61">Y45/X45*100</f>
        <v>2.4265644955300125</v>
      </c>
      <c r="AA45" s="190">
        <v>739</v>
      </c>
      <c r="AB45" s="193">
        <v>20</v>
      </c>
      <c r="AC45" s="129">
        <f t="shared" ref="AC45" si="62">AB45/AA45*100</f>
        <v>2.7063599458728009</v>
      </c>
      <c r="AD45" s="192">
        <v>687</v>
      </c>
      <c r="AE45" s="193">
        <v>19</v>
      </c>
      <c r="AF45" s="129">
        <f t="shared" si="45"/>
        <v>2.7656477438136826</v>
      </c>
      <c r="AG45" s="59">
        <v>514</v>
      </c>
      <c r="AH45" s="193">
        <v>10</v>
      </c>
      <c r="AI45" s="129">
        <f t="shared" ref="AI45" si="63">AH45/AG45*100</f>
        <v>1.9455252918287937</v>
      </c>
      <c r="AJ45" s="59">
        <v>514</v>
      </c>
      <c r="AK45" s="193">
        <v>20</v>
      </c>
      <c r="AL45" s="129">
        <f t="shared" ref="AL45" si="64">AK45/AJ45*100</f>
        <v>3.8910505836575875</v>
      </c>
      <c r="AM45" s="59">
        <v>500</v>
      </c>
      <c r="AN45" s="193">
        <v>30</v>
      </c>
      <c r="AO45" s="129">
        <f t="shared" ref="AO45" si="65">AN45/AM45*100</f>
        <v>6</v>
      </c>
      <c r="AP45" s="59">
        <v>438</v>
      </c>
      <c r="AQ45" s="193">
        <v>20</v>
      </c>
      <c r="AR45" s="129">
        <f t="shared" ref="AR45" si="66">AQ45/AP45*100</f>
        <v>4.5662100456620998</v>
      </c>
    </row>
    <row r="46" spans="1:44" ht="15.75" thickTop="1">
      <c r="A46" s="514" t="s">
        <v>3</v>
      </c>
      <c r="B46" s="101" t="s">
        <v>95</v>
      </c>
      <c r="C46" s="185">
        <f>SUM(C47:C52)</f>
        <v>332146</v>
      </c>
      <c r="D46" s="186">
        <f>SUM(D47:D52)</f>
        <v>9823</v>
      </c>
      <c r="E46" s="187">
        <f>D46/C46*100</f>
        <v>2.9574343812660699</v>
      </c>
      <c r="F46" s="186">
        <f>SUM(F47:F52)</f>
        <v>322401</v>
      </c>
      <c r="G46" s="186">
        <f>SUM(G47:G52)</f>
        <v>9246</v>
      </c>
      <c r="H46" s="187">
        <f>G46/F46*100</f>
        <v>2.8678571096243499</v>
      </c>
      <c r="I46" s="185">
        <f>SUM(I47:I52)</f>
        <v>316728</v>
      </c>
      <c r="J46" s="186">
        <f>SUM(J47:J52)</f>
        <v>8876</v>
      </c>
      <c r="K46" s="187">
        <f>J46/I46*100</f>
        <v>2.8024045869010634</v>
      </c>
      <c r="L46" s="185">
        <f>SUM(L47:L52)</f>
        <v>311786</v>
      </c>
      <c r="M46" s="186">
        <f>SUM(M47:M52)</f>
        <v>7985</v>
      </c>
      <c r="N46" s="187">
        <f>M46/L46*100</f>
        <v>2.5610514904453696</v>
      </c>
      <c r="O46" s="185">
        <f>SUM(O47:O52)</f>
        <v>307400</v>
      </c>
      <c r="P46" s="186">
        <f>SUM(P47:P52)</f>
        <v>7714</v>
      </c>
      <c r="Q46" s="187">
        <f>P46/O46*100</f>
        <v>2.5094339622641506</v>
      </c>
      <c r="R46" s="185">
        <f>SUM(R47:R52)</f>
        <v>303201</v>
      </c>
      <c r="S46" s="186">
        <f>SUM(S47:S52)</f>
        <v>7071</v>
      </c>
      <c r="T46" s="187">
        <f>S46/R46*100</f>
        <v>2.332116318877576</v>
      </c>
      <c r="U46" s="185">
        <f>SUM(U47:U52)</f>
        <v>302192</v>
      </c>
      <c r="V46" s="186">
        <f>SUM(V47:V52)</f>
        <v>6893</v>
      </c>
      <c r="W46" s="187">
        <f>V46/U46*100</f>
        <v>2.2810001588394133</v>
      </c>
      <c r="X46" s="185">
        <f>SUM(X47:X52)</f>
        <v>303899</v>
      </c>
      <c r="Y46" s="186">
        <f>SUM(Y47:Y52)</f>
        <v>7068</v>
      </c>
      <c r="Z46" s="187">
        <f>Y46/X46*100</f>
        <v>2.3257727073797545</v>
      </c>
      <c r="AA46" s="185">
        <f>SUM(AA47:AA52)</f>
        <v>311642</v>
      </c>
      <c r="AB46" s="186">
        <f>SUM(AB47:AB52)</f>
        <v>6412</v>
      </c>
      <c r="AC46" s="187">
        <f>AB46/AA46*100</f>
        <v>2.0574890419134779</v>
      </c>
      <c r="AD46" s="186">
        <f>SUM(AD47:AD52)</f>
        <v>318075</v>
      </c>
      <c r="AE46" s="186">
        <f>SUM(AE47:AE52)</f>
        <v>7528</v>
      </c>
      <c r="AF46" s="187">
        <f>AE46/AD46*100</f>
        <v>2.3667374047001495</v>
      </c>
      <c r="AG46" s="186">
        <f>SUM(AG47:AG52)</f>
        <v>321438</v>
      </c>
      <c r="AH46" s="186">
        <f>SUM(AH47:AH52)</f>
        <v>2991</v>
      </c>
      <c r="AI46" s="187">
        <f>AH46/AG46*100</f>
        <v>0.93050603848953761</v>
      </c>
      <c r="AJ46" s="186">
        <f>SUM(AJ47:AJ52)</f>
        <v>321438</v>
      </c>
      <c r="AK46" s="186">
        <f>SUM(AK47:AK52)</f>
        <v>6806</v>
      </c>
      <c r="AL46" s="187">
        <f>AK46/AJ46*100</f>
        <v>2.117360112992241</v>
      </c>
      <c r="AM46" s="186">
        <f>SUM(AM47:AM52)</f>
        <v>323487</v>
      </c>
      <c r="AN46" s="186">
        <f>SUM(AN47:AN52)</f>
        <v>8611</v>
      </c>
      <c r="AO46" s="187">
        <f>AN46/AM46*100</f>
        <v>2.6619307731068016</v>
      </c>
      <c r="AP46" s="186">
        <f>SUM(AP47:AP52)</f>
        <v>327115</v>
      </c>
      <c r="AQ46" s="186">
        <f>SUM(AQ47:AQ52)</f>
        <v>7081</v>
      </c>
      <c r="AR46" s="187">
        <f>AQ46/AP46*100</f>
        <v>2.1646821454228635</v>
      </c>
    </row>
    <row r="47" spans="1:44">
      <c r="A47" s="514"/>
      <c r="B47" s="194" t="s">
        <v>82</v>
      </c>
      <c r="C47" s="33">
        <v>18757</v>
      </c>
      <c r="D47" s="125">
        <v>306</v>
      </c>
      <c r="E47" s="110">
        <f t="shared" si="54"/>
        <v>1.6313909473796449</v>
      </c>
      <c r="F47" s="126">
        <v>17593</v>
      </c>
      <c r="G47" s="125">
        <v>282</v>
      </c>
      <c r="H47" s="110">
        <f t="shared" si="55"/>
        <v>1.6029102483942477</v>
      </c>
      <c r="I47" s="33">
        <v>16171</v>
      </c>
      <c r="J47" s="125">
        <v>212</v>
      </c>
      <c r="K47" s="110">
        <f t="shared" si="56"/>
        <v>1.3109888071238636</v>
      </c>
      <c r="L47" s="33">
        <v>15255</v>
      </c>
      <c r="M47" s="125">
        <v>215</v>
      </c>
      <c r="N47" s="110">
        <f t="shared" si="57"/>
        <v>1.4093739757456571</v>
      </c>
      <c r="O47" s="33">
        <v>14878</v>
      </c>
      <c r="P47" s="125">
        <v>214</v>
      </c>
      <c r="Q47" s="110">
        <f t="shared" si="58"/>
        <v>1.4383653716897431</v>
      </c>
      <c r="R47" s="33">
        <v>14639</v>
      </c>
      <c r="S47" s="125">
        <v>197</v>
      </c>
      <c r="T47" s="110">
        <f t="shared" si="59"/>
        <v>1.3457203360885306</v>
      </c>
      <c r="U47" s="33">
        <v>14613</v>
      </c>
      <c r="V47" s="125">
        <v>201</v>
      </c>
      <c r="W47" s="110">
        <f t="shared" si="60"/>
        <v>1.3754875795524533</v>
      </c>
      <c r="X47" s="33">
        <v>14994</v>
      </c>
      <c r="Y47" s="125">
        <v>175</v>
      </c>
      <c r="Z47" s="110">
        <f t="shared" ref="Z47:Z52" si="67">Y47/X47*100</f>
        <v>1.1671335200746966</v>
      </c>
      <c r="AA47" s="33">
        <v>15499</v>
      </c>
      <c r="AB47" s="125">
        <v>197</v>
      </c>
      <c r="AC47" s="110">
        <f t="shared" ref="AC47:AC52" si="68">AB47/AA47*100</f>
        <v>1.2710497451448481</v>
      </c>
      <c r="AD47" s="126">
        <v>15494</v>
      </c>
      <c r="AE47" s="188">
        <v>165</v>
      </c>
      <c r="AF47" s="110">
        <f t="shared" ref="AF47:AF52" si="69">AE47/AD47*100</f>
        <v>1.0649283593649155</v>
      </c>
      <c r="AG47" s="33">
        <v>15077</v>
      </c>
      <c r="AH47" s="188">
        <v>146</v>
      </c>
      <c r="AI47" s="110">
        <f t="shared" ref="AI47:AI52" si="70">AH47/AG47*100</f>
        <v>0.96836240631425352</v>
      </c>
      <c r="AJ47" s="33">
        <v>15077</v>
      </c>
      <c r="AK47" s="188">
        <v>212</v>
      </c>
      <c r="AL47" s="110">
        <f t="shared" ref="AL47:AL52" si="71">AK47/AJ47*100</f>
        <v>1.4061152749220667</v>
      </c>
      <c r="AM47" s="33">
        <v>15112</v>
      </c>
      <c r="AN47" s="188">
        <v>169</v>
      </c>
      <c r="AO47" s="110">
        <f t="shared" ref="AO47:AO52" si="72">AN47/AM47*100</f>
        <v>1.1183165696135522</v>
      </c>
      <c r="AP47" s="33">
        <v>15186</v>
      </c>
      <c r="AQ47" s="188">
        <v>172</v>
      </c>
      <c r="AR47" s="110">
        <f t="shared" ref="AR47:AR52" si="73">AQ47/AP47*100</f>
        <v>1.1326221519820887</v>
      </c>
    </row>
    <row r="48" spans="1:44">
      <c r="A48" s="514"/>
      <c r="B48" s="194" t="s">
        <v>83</v>
      </c>
      <c r="C48" s="33">
        <v>135763</v>
      </c>
      <c r="D48" s="126">
        <v>2876</v>
      </c>
      <c r="E48" s="110">
        <f t="shared" si="54"/>
        <v>2.1183975015283987</v>
      </c>
      <c r="F48" s="126">
        <v>128060</v>
      </c>
      <c r="G48" s="126">
        <v>2728</v>
      </c>
      <c r="H48" s="110">
        <f t="shared" si="55"/>
        <v>2.1302514446353271</v>
      </c>
      <c r="I48" s="33">
        <v>125654</v>
      </c>
      <c r="J48" s="126">
        <v>2694</v>
      </c>
      <c r="K48" s="110">
        <f t="shared" si="56"/>
        <v>2.1439826826046127</v>
      </c>
      <c r="L48" s="33">
        <v>125408</v>
      </c>
      <c r="M48" s="126">
        <v>2622</v>
      </c>
      <c r="N48" s="110">
        <f t="shared" si="57"/>
        <v>2.0907757080887981</v>
      </c>
      <c r="O48" s="33">
        <v>126053</v>
      </c>
      <c r="P48" s="126">
        <v>2563</v>
      </c>
      <c r="Q48" s="110">
        <f t="shared" si="58"/>
        <v>2.033271719038817</v>
      </c>
      <c r="R48" s="33">
        <v>127041</v>
      </c>
      <c r="S48" s="126">
        <v>2257</v>
      </c>
      <c r="T48" s="110">
        <f t="shared" si="59"/>
        <v>1.7765918089435693</v>
      </c>
      <c r="U48" s="33">
        <v>129509</v>
      </c>
      <c r="V48" s="126">
        <v>2253</v>
      </c>
      <c r="W48" s="110">
        <f t="shared" si="60"/>
        <v>1.7396474376298172</v>
      </c>
      <c r="X48" s="33">
        <v>131636</v>
      </c>
      <c r="Y48" s="126">
        <v>2437</v>
      </c>
      <c r="Z48" s="110">
        <f t="shared" si="67"/>
        <v>1.8513172688322346</v>
      </c>
      <c r="AA48" s="33">
        <v>138506</v>
      </c>
      <c r="AB48" s="126">
        <v>872</v>
      </c>
      <c r="AC48" s="110">
        <f t="shared" si="68"/>
        <v>0.62957561405282081</v>
      </c>
      <c r="AD48" s="126">
        <v>144254</v>
      </c>
      <c r="AE48" s="126">
        <v>2419</v>
      </c>
      <c r="AF48" s="110">
        <f t="shared" si="69"/>
        <v>1.6769032401181252</v>
      </c>
      <c r="AG48" s="33">
        <v>148923</v>
      </c>
      <c r="AH48" s="126">
        <v>565</v>
      </c>
      <c r="AI48" s="110">
        <f t="shared" si="70"/>
        <v>0.37939069183403507</v>
      </c>
      <c r="AJ48" s="33">
        <v>148923</v>
      </c>
      <c r="AK48" s="126">
        <v>1741</v>
      </c>
      <c r="AL48" s="110">
        <f t="shared" si="71"/>
        <v>1.1690605212089469</v>
      </c>
      <c r="AM48" s="33">
        <v>149479</v>
      </c>
      <c r="AN48" s="126">
        <v>2872</v>
      </c>
      <c r="AO48" s="110">
        <f t="shared" si="72"/>
        <v>1.9213401213548393</v>
      </c>
      <c r="AP48" s="33">
        <v>151270</v>
      </c>
      <c r="AQ48" s="126">
        <v>2401</v>
      </c>
      <c r="AR48" s="110">
        <f t="shared" si="73"/>
        <v>1.5872281351226283</v>
      </c>
    </row>
    <row r="49" spans="1:44">
      <c r="A49" s="514"/>
      <c r="B49" s="194" t="s">
        <v>84</v>
      </c>
      <c r="C49" s="33">
        <v>26964</v>
      </c>
      <c r="D49" s="125">
        <v>1642</v>
      </c>
      <c r="E49" s="110">
        <f t="shared" si="54"/>
        <v>6.0896009494140335</v>
      </c>
      <c r="F49" s="126">
        <v>25589</v>
      </c>
      <c r="G49" s="125">
        <v>1630</v>
      </c>
      <c r="H49" s="110">
        <f t="shared" si="55"/>
        <v>6.3699245769666648</v>
      </c>
      <c r="I49" s="33">
        <v>24471</v>
      </c>
      <c r="J49" s="125">
        <v>1470</v>
      </c>
      <c r="K49" s="110">
        <f t="shared" si="56"/>
        <v>6.0071104572759593</v>
      </c>
      <c r="L49" s="33">
        <v>23209</v>
      </c>
      <c r="M49" s="125">
        <v>1229</v>
      </c>
      <c r="N49" s="110">
        <f t="shared" si="57"/>
        <v>5.2953595587918478</v>
      </c>
      <c r="O49" s="33">
        <v>22410</v>
      </c>
      <c r="P49" s="125">
        <v>1135</v>
      </c>
      <c r="Q49" s="110">
        <f t="shared" si="58"/>
        <v>5.064703257474342</v>
      </c>
      <c r="R49" s="33">
        <v>20539</v>
      </c>
      <c r="S49" s="125">
        <v>1032</v>
      </c>
      <c r="T49" s="110">
        <f t="shared" si="59"/>
        <v>5.0245873703685673</v>
      </c>
      <c r="U49" s="33">
        <v>19776</v>
      </c>
      <c r="V49" s="125">
        <v>970</v>
      </c>
      <c r="W49" s="110">
        <f t="shared" si="60"/>
        <v>4.9049352750809057</v>
      </c>
      <c r="X49" s="33">
        <v>19751</v>
      </c>
      <c r="Y49" s="125">
        <v>878</v>
      </c>
      <c r="Z49" s="110">
        <f t="shared" si="67"/>
        <v>4.4453445395169862</v>
      </c>
      <c r="AA49" s="33">
        <v>20195</v>
      </c>
      <c r="AB49" s="125">
        <v>1037</v>
      </c>
      <c r="AC49" s="110">
        <f t="shared" si="68"/>
        <v>5.1349343897004207</v>
      </c>
      <c r="AD49" s="126">
        <v>20196</v>
      </c>
      <c r="AE49" s="188">
        <v>999</v>
      </c>
      <c r="AF49" s="110">
        <f t="shared" si="69"/>
        <v>4.9465240641711237</v>
      </c>
      <c r="AG49" s="33">
        <v>18558</v>
      </c>
      <c r="AH49" s="188">
        <v>374</v>
      </c>
      <c r="AI49" s="110">
        <f t="shared" si="70"/>
        <v>2.0153033732083196</v>
      </c>
      <c r="AJ49" s="33">
        <v>18558</v>
      </c>
      <c r="AK49" s="188">
        <v>847</v>
      </c>
      <c r="AL49" s="110">
        <f t="shared" si="71"/>
        <v>4.5640694040306062</v>
      </c>
      <c r="AM49" s="33">
        <v>18767</v>
      </c>
      <c r="AN49" s="188">
        <v>979</v>
      </c>
      <c r="AO49" s="110">
        <f t="shared" si="72"/>
        <v>5.2166036127244633</v>
      </c>
      <c r="AP49" s="33">
        <v>19018</v>
      </c>
      <c r="AQ49" s="188">
        <v>861</v>
      </c>
      <c r="AR49" s="110">
        <f t="shared" si="73"/>
        <v>4.5272899358502467</v>
      </c>
    </row>
    <row r="50" spans="1:44">
      <c r="A50" s="514"/>
      <c r="B50" s="194" t="s">
        <v>85</v>
      </c>
      <c r="C50" s="34">
        <v>63555</v>
      </c>
      <c r="D50" s="125">
        <v>808</v>
      </c>
      <c r="E50" s="110">
        <f t="shared" si="54"/>
        <v>1.2713397844386751</v>
      </c>
      <c r="F50" s="34">
        <v>64907</v>
      </c>
      <c r="G50" s="125">
        <v>692</v>
      </c>
      <c r="H50" s="110">
        <f t="shared" si="55"/>
        <v>1.0661407860477299</v>
      </c>
      <c r="I50" s="34">
        <v>65482</v>
      </c>
      <c r="J50" s="125">
        <v>727</v>
      </c>
      <c r="K50" s="110">
        <f t="shared" si="56"/>
        <v>1.110228765156837</v>
      </c>
      <c r="L50" s="34">
        <v>65708</v>
      </c>
      <c r="M50" s="125">
        <v>711</v>
      </c>
      <c r="N50" s="110">
        <f t="shared" si="57"/>
        <v>1.0820600231326476</v>
      </c>
      <c r="O50" s="34">
        <v>65750</v>
      </c>
      <c r="P50" s="125">
        <v>624</v>
      </c>
      <c r="Q50" s="110">
        <f t="shared" si="58"/>
        <v>0.94904942965779471</v>
      </c>
      <c r="R50" s="34">
        <v>65059</v>
      </c>
      <c r="S50" s="125">
        <v>707</v>
      </c>
      <c r="T50" s="110">
        <f t="shared" si="59"/>
        <v>1.0867059130942682</v>
      </c>
      <c r="U50" s="34">
        <v>64882</v>
      </c>
      <c r="V50" s="125">
        <v>702</v>
      </c>
      <c r="W50" s="110">
        <f t="shared" si="60"/>
        <v>1.0819641811288185</v>
      </c>
      <c r="X50" s="34">
        <v>65183</v>
      </c>
      <c r="Y50" s="327">
        <v>705</v>
      </c>
      <c r="Z50" s="110">
        <f t="shared" si="67"/>
        <v>1.0815703480968963</v>
      </c>
      <c r="AA50" s="34">
        <v>66177</v>
      </c>
      <c r="AB50" s="275">
        <v>912</v>
      </c>
      <c r="AC50" s="110">
        <f t="shared" si="68"/>
        <v>1.3781223083548666</v>
      </c>
      <c r="AD50" s="67">
        <v>67219</v>
      </c>
      <c r="AE50" s="67">
        <v>852</v>
      </c>
      <c r="AF50" s="110">
        <f t="shared" si="69"/>
        <v>1.2674987726684419</v>
      </c>
      <c r="AG50" s="67">
        <v>68235</v>
      </c>
      <c r="AH50" s="67">
        <v>850</v>
      </c>
      <c r="AI50" s="110">
        <f t="shared" si="70"/>
        <v>1.2456950245475196</v>
      </c>
      <c r="AJ50" s="67">
        <v>68235</v>
      </c>
      <c r="AK50" s="67">
        <v>1221</v>
      </c>
      <c r="AL50" s="110">
        <f t="shared" si="71"/>
        <v>1.7894042646735546</v>
      </c>
      <c r="AM50" s="67">
        <v>69048</v>
      </c>
      <c r="AN50" s="67">
        <v>954</v>
      </c>
      <c r="AO50" s="110">
        <f t="shared" si="72"/>
        <v>1.3816475495307612</v>
      </c>
      <c r="AP50" s="67">
        <v>70628</v>
      </c>
      <c r="AQ50" s="67">
        <v>823</v>
      </c>
      <c r="AR50" s="110">
        <f t="shared" si="73"/>
        <v>1.1652602367333069</v>
      </c>
    </row>
    <row r="51" spans="1:44">
      <c r="A51" s="514"/>
      <c r="B51" s="194" t="s">
        <v>86</v>
      </c>
      <c r="C51" s="124">
        <v>0</v>
      </c>
      <c r="D51" s="113">
        <v>0</v>
      </c>
      <c r="E51" s="114">
        <v>0</v>
      </c>
      <c r="F51" s="181">
        <v>1140</v>
      </c>
      <c r="G51" s="125">
        <v>31</v>
      </c>
      <c r="H51" s="110">
        <f t="shared" si="55"/>
        <v>2.7192982456140351</v>
      </c>
      <c r="I51" s="182">
        <v>2435</v>
      </c>
      <c r="J51" s="125">
        <v>73</v>
      </c>
      <c r="K51" s="110">
        <f t="shared" si="56"/>
        <v>2.9979466119096512</v>
      </c>
      <c r="L51" s="182">
        <v>3472</v>
      </c>
      <c r="M51" s="125">
        <v>84</v>
      </c>
      <c r="N51" s="110">
        <f t="shared" si="57"/>
        <v>2.4193548387096775</v>
      </c>
      <c r="O51" s="182">
        <v>4569</v>
      </c>
      <c r="P51" s="125">
        <v>128</v>
      </c>
      <c r="Q51" s="110">
        <f t="shared" si="58"/>
        <v>2.8014882906544103</v>
      </c>
      <c r="R51" s="182">
        <v>5500</v>
      </c>
      <c r="S51" s="125">
        <v>144</v>
      </c>
      <c r="T51" s="110">
        <f t="shared" si="59"/>
        <v>2.6181818181818182</v>
      </c>
      <c r="U51" s="182">
        <v>6174</v>
      </c>
      <c r="V51" s="125">
        <v>150</v>
      </c>
      <c r="W51" s="110">
        <f t="shared" si="60"/>
        <v>2.4295432458697768</v>
      </c>
      <c r="X51" s="182">
        <v>6501</v>
      </c>
      <c r="Y51" s="125">
        <v>139</v>
      </c>
      <c r="Z51" s="110">
        <f t="shared" si="67"/>
        <v>2.1381325949853869</v>
      </c>
      <c r="AA51" s="182">
        <v>6702</v>
      </c>
      <c r="AB51" s="125">
        <v>251</v>
      </c>
      <c r="AC51" s="110">
        <f t="shared" si="68"/>
        <v>3.7451507012831988</v>
      </c>
      <c r="AD51" s="181">
        <v>6795</v>
      </c>
      <c r="AE51" s="188">
        <v>244</v>
      </c>
      <c r="AF51" s="110">
        <f t="shared" si="69"/>
        <v>3.5908756438557767</v>
      </c>
      <c r="AG51" s="36">
        <v>6955</v>
      </c>
      <c r="AH51" s="188">
        <v>112</v>
      </c>
      <c r="AI51" s="110">
        <f t="shared" si="70"/>
        <v>1.6103522645578721</v>
      </c>
      <c r="AJ51" s="36">
        <v>6955</v>
      </c>
      <c r="AK51" s="188">
        <v>294</v>
      </c>
      <c r="AL51" s="110">
        <f t="shared" si="71"/>
        <v>4.2271746944644137</v>
      </c>
      <c r="AM51" s="36">
        <v>7268</v>
      </c>
      <c r="AN51" s="188">
        <v>249</v>
      </c>
      <c r="AO51" s="110">
        <f t="shared" si="72"/>
        <v>3.4259768849752339</v>
      </c>
      <c r="AP51" s="36">
        <v>7476</v>
      </c>
      <c r="AQ51" s="188">
        <v>222</v>
      </c>
      <c r="AR51" s="110">
        <f t="shared" si="73"/>
        <v>2.9695024077046552</v>
      </c>
    </row>
    <row r="52" spans="1:44">
      <c r="A52" s="515"/>
      <c r="B52" s="195" t="s">
        <v>87</v>
      </c>
      <c r="C52" s="183">
        <v>87107</v>
      </c>
      <c r="D52" s="127">
        <v>4191</v>
      </c>
      <c r="E52" s="121">
        <f>D52/C52*100</f>
        <v>4.8113240038114045</v>
      </c>
      <c r="F52" s="184">
        <v>85112</v>
      </c>
      <c r="G52" s="127">
        <v>3883</v>
      </c>
      <c r="H52" s="121">
        <f t="shared" si="55"/>
        <v>4.5622238932230479</v>
      </c>
      <c r="I52" s="183">
        <v>82515</v>
      </c>
      <c r="J52" s="127">
        <v>3700</v>
      </c>
      <c r="K52" s="121">
        <f t="shared" si="56"/>
        <v>4.4840332060837422</v>
      </c>
      <c r="L52" s="183">
        <v>78734</v>
      </c>
      <c r="M52" s="127">
        <v>3124</v>
      </c>
      <c r="N52" s="121">
        <f t="shared" si="57"/>
        <v>3.9677902811999899</v>
      </c>
      <c r="O52" s="183">
        <v>73740</v>
      </c>
      <c r="P52" s="127">
        <v>3050</v>
      </c>
      <c r="Q52" s="121">
        <f t="shared" si="58"/>
        <v>4.1361540547870899</v>
      </c>
      <c r="R52" s="183">
        <v>70423</v>
      </c>
      <c r="S52" s="127">
        <v>2734</v>
      </c>
      <c r="T52" s="121">
        <f t="shared" si="59"/>
        <v>3.8822543771211109</v>
      </c>
      <c r="U52" s="183">
        <v>67238</v>
      </c>
      <c r="V52" s="127">
        <v>2617</v>
      </c>
      <c r="W52" s="121">
        <f t="shared" si="60"/>
        <v>3.8921443231505997</v>
      </c>
      <c r="X52" s="183">
        <v>65834</v>
      </c>
      <c r="Y52" s="127">
        <v>2734</v>
      </c>
      <c r="Z52" s="121">
        <f t="shared" si="67"/>
        <v>4.1528693380320201</v>
      </c>
      <c r="AA52" s="183">
        <v>64563</v>
      </c>
      <c r="AB52" s="127">
        <v>3143</v>
      </c>
      <c r="AC52" s="121">
        <f t="shared" si="68"/>
        <v>4.8681133156761609</v>
      </c>
      <c r="AD52" s="184">
        <v>64117</v>
      </c>
      <c r="AE52" s="189">
        <v>2849</v>
      </c>
      <c r="AF52" s="121">
        <f t="shared" si="69"/>
        <v>4.4434393374612036</v>
      </c>
      <c r="AG52" s="52">
        <v>63690</v>
      </c>
      <c r="AH52" s="189">
        <v>944</v>
      </c>
      <c r="AI52" s="121">
        <f t="shared" si="70"/>
        <v>1.4821793060135029</v>
      </c>
      <c r="AJ52" s="52">
        <v>63690</v>
      </c>
      <c r="AK52" s="189">
        <v>2491</v>
      </c>
      <c r="AL52" s="121">
        <f t="shared" si="71"/>
        <v>3.9111320458470717</v>
      </c>
      <c r="AM52" s="52">
        <v>63813</v>
      </c>
      <c r="AN52" s="189">
        <v>3388</v>
      </c>
      <c r="AO52" s="121">
        <f t="shared" si="72"/>
        <v>5.3092630028364125</v>
      </c>
      <c r="AP52" s="52">
        <v>63537</v>
      </c>
      <c r="AQ52" s="189">
        <v>2602</v>
      </c>
      <c r="AR52" s="121">
        <f t="shared" si="73"/>
        <v>4.0952515856902281</v>
      </c>
    </row>
    <row r="53" spans="1:44">
      <c r="R53" s="30"/>
      <c r="AB53" s="30"/>
    </row>
    <row r="54" spans="1:44">
      <c r="R54" s="30"/>
    </row>
    <row r="55" spans="1:44">
      <c r="A55" s="504" t="s">
        <v>4</v>
      </c>
      <c r="B55" s="504"/>
      <c r="C55" s="504"/>
      <c r="D55" s="504"/>
      <c r="E55" s="504"/>
      <c r="F55" s="504"/>
      <c r="G55" s="504"/>
      <c r="H55" s="504"/>
      <c r="I55" s="504"/>
      <c r="J55" s="504"/>
      <c r="K55" s="504"/>
      <c r="L55" s="504"/>
      <c r="M55" s="504"/>
      <c r="N55" s="504"/>
      <c r="O55" s="504"/>
      <c r="P55" s="504"/>
      <c r="Q55" s="504"/>
      <c r="R55" s="504"/>
      <c r="S55" s="504"/>
      <c r="T55" s="504"/>
      <c r="U55" s="504"/>
      <c r="V55" s="504"/>
      <c r="W55" s="504"/>
      <c r="X55" s="504"/>
      <c r="Y55" s="504"/>
      <c r="Z55" s="504"/>
      <c r="AA55" s="504"/>
      <c r="AB55" s="504"/>
      <c r="AC55" s="504"/>
      <c r="AD55" s="504"/>
      <c r="AE55" s="504"/>
      <c r="AF55" s="504"/>
      <c r="AG55" s="504"/>
      <c r="AH55" s="504"/>
      <c r="AI55" s="504"/>
      <c r="AJ55" s="504"/>
      <c r="AK55" s="504"/>
      <c r="AL55" s="504"/>
      <c r="AM55" s="504"/>
      <c r="AN55" s="504"/>
      <c r="AO55" s="504"/>
      <c r="AP55" s="504"/>
      <c r="AQ55" s="504"/>
      <c r="AR55" s="504"/>
    </row>
    <row r="56" spans="1:44" ht="14.45" customHeight="1">
      <c r="A56" s="540" t="s">
        <v>132</v>
      </c>
      <c r="B56" s="540"/>
      <c r="C56" s="540"/>
      <c r="D56" s="540"/>
      <c r="E56" s="540"/>
      <c r="F56" s="540"/>
      <c r="G56" s="540"/>
      <c r="H56" s="540"/>
      <c r="I56" s="540"/>
      <c r="J56" s="540"/>
      <c r="K56" s="540"/>
      <c r="L56" s="540"/>
      <c r="M56" s="540"/>
      <c r="N56" s="540"/>
      <c r="O56" s="540"/>
      <c r="P56" s="540"/>
      <c r="Q56" s="540"/>
      <c r="R56" s="540"/>
      <c r="S56" s="540"/>
      <c r="T56" s="540"/>
      <c r="U56" s="540"/>
      <c r="V56" s="540"/>
      <c r="W56" s="540"/>
      <c r="X56" s="540"/>
      <c r="Y56" s="540"/>
      <c r="Z56" s="540"/>
      <c r="AA56" s="540"/>
      <c r="AB56" s="540"/>
      <c r="AC56" s="540"/>
      <c r="AD56" s="540"/>
      <c r="AE56" s="540"/>
      <c r="AF56" s="540"/>
      <c r="AG56" s="540"/>
      <c r="AH56" s="540"/>
      <c r="AI56" s="540"/>
      <c r="AJ56" s="540"/>
      <c r="AK56" s="540"/>
      <c r="AL56" s="540"/>
      <c r="AM56" s="540"/>
      <c r="AN56" s="540"/>
      <c r="AO56" s="540"/>
      <c r="AP56" s="540"/>
      <c r="AQ56" s="540"/>
      <c r="AR56" s="540"/>
    </row>
    <row r="57" spans="1:44">
      <c r="A57" s="540"/>
      <c r="B57" s="540"/>
      <c r="C57" s="540"/>
      <c r="D57" s="540"/>
      <c r="E57" s="540"/>
      <c r="F57" s="540"/>
      <c r="G57" s="540"/>
      <c r="H57" s="540"/>
      <c r="I57" s="540"/>
      <c r="J57" s="540"/>
      <c r="K57" s="540"/>
      <c r="L57" s="540"/>
      <c r="M57" s="540"/>
      <c r="N57" s="540"/>
      <c r="O57" s="540"/>
      <c r="P57" s="540"/>
      <c r="Q57" s="540"/>
      <c r="R57" s="540"/>
      <c r="S57" s="540"/>
      <c r="T57" s="540"/>
      <c r="U57" s="540"/>
      <c r="V57" s="540"/>
      <c r="W57" s="540"/>
      <c r="X57" s="540"/>
      <c r="Y57" s="540"/>
      <c r="Z57" s="540"/>
      <c r="AA57" s="540"/>
      <c r="AB57" s="540"/>
      <c r="AC57" s="540"/>
      <c r="AD57" s="540"/>
      <c r="AE57" s="540"/>
      <c r="AF57" s="540"/>
      <c r="AG57" s="540"/>
      <c r="AH57" s="540"/>
      <c r="AI57" s="540"/>
      <c r="AJ57" s="540"/>
      <c r="AK57" s="540"/>
      <c r="AL57" s="540"/>
      <c r="AM57" s="540"/>
      <c r="AN57" s="540"/>
      <c r="AO57" s="540"/>
      <c r="AP57" s="540"/>
      <c r="AQ57" s="540"/>
      <c r="AR57" s="540"/>
    </row>
    <row r="58" spans="1:44">
      <c r="A58" s="540"/>
      <c r="B58" s="540"/>
      <c r="C58" s="540"/>
      <c r="D58" s="540"/>
      <c r="E58" s="540"/>
      <c r="F58" s="540"/>
      <c r="G58" s="540"/>
      <c r="H58" s="540"/>
      <c r="I58" s="540"/>
      <c r="J58" s="540"/>
      <c r="K58" s="540"/>
      <c r="L58" s="540"/>
      <c r="M58" s="540"/>
      <c r="N58" s="540"/>
      <c r="O58" s="540"/>
      <c r="P58" s="540"/>
      <c r="Q58" s="540"/>
      <c r="R58" s="540"/>
      <c r="S58" s="540"/>
      <c r="T58" s="540"/>
      <c r="U58" s="540"/>
      <c r="V58" s="540"/>
      <c r="W58" s="540"/>
      <c r="X58" s="540"/>
      <c r="Y58" s="540"/>
      <c r="Z58" s="540"/>
      <c r="AA58" s="540"/>
      <c r="AB58" s="540"/>
      <c r="AC58" s="540"/>
      <c r="AD58" s="540"/>
      <c r="AE58" s="540"/>
      <c r="AF58" s="540"/>
      <c r="AG58" s="540"/>
      <c r="AH58" s="540"/>
      <c r="AI58" s="540"/>
      <c r="AJ58" s="540"/>
      <c r="AK58" s="540"/>
      <c r="AL58" s="540"/>
      <c r="AM58" s="540"/>
      <c r="AN58" s="540"/>
      <c r="AO58" s="540"/>
      <c r="AP58" s="540"/>
      <c r="AQ58" s="540"/>
      <c r="AR58" s="540"/>
    </row>
    <row r="59" spans="1:44">
      <c r="A59" s="540"/>
      <c r="B59" s="540"/>
      <c r="C59" s="540"/>
      <c r="D59" s="540"/>
      <c r="E59" s="540"/>
      <c r="F59" s="540"/>
      <c r="G59" s="540"/>
      <c r="H59" s="540"/>
      <c r="I59" s="540"/>
      <c r="J59" s="540"/>
      <c r="K59" s="540"/>
      <c r="L59" s="540"/>
      <c r="M59" s="540"/>
      <c r="N59" s="540"/>
      <c r="O59" s="540"/>
      <c r="P59" s="540"/>
      <c r="Q59" s="540"/>
      <c r="R59" s="540"/>
      <c r="S59" s="540"/>
      <c r="T59" s="540"/>
      <c r="U59" s="540"/>
      <c r="V59" s="540"/>
      <c r="W59" s="540"/>
      <c r="X59" s="540"/>
      <c r="Y59" s="540"/>
      <c r="Z59" s="540"/>
      <c r="AA59" s="540"/>
      <c r="AB59" s="540"/>
      <c r="AC59" s="540"/>
      <c r="AD59" s="540"/>
      <c r="AE59" s="540"/>
      <c r="AF59" s="540"/>
      <c r="AG59" s="540"/>
      <c r="AH59" s="540"/>
      <c r="AI59" s="540"/>
      <c r="AJ59" s="540"/>
      <c r="AK59" s="540"/>
      <c r="AL59" s="540"/>
      <c r="AM59" s="540"/>
      <c r="AN59" s="540"/>
      <c r="AO59" s="540"/>
      <c r="AP59" s="540"/>
      <c r="AQ59" s="540"/>
      <c r="AR59" s="540"/>
    </row>
    <row r="60" spans="1:44">
      <c r="A60" s="540"/>
      <c r="B60" s="540"/>
      <c r="C60" s="540"/>
      <c r="D60" s="540"/>
      <c r="E60" s="540"/>
      <c r="F60" s="540"/>
      <c r="G60" s="540"/>
      <c r="H60" s="540"/>
      <c r="I60" s="540"/>
      <c r="J60" s="540"/>
      <c r="K60" s="540"/>
      <c r="L60" s="540"/>
      <c r="M60" s="540"/>
      <c r="N60" s="540"/>
      <c r="O60" s="540"/>
      <c r="P60" s="540"/>
      <c r="Q60" s="540"/>
      <c r="R60" s="540"/>
      <c r="S60" s="540"/>
      <c r="T60" s="540"/>
      <c r="U60" s="540"/>
      <c r="V60" s="540"/>
      <c r="W60" s="540"/>
      <c r="X60" s="540"/>
      <c r="Y60" s="540"/>
      <c r="Z60" s="540"/>
      <c r="AA60" s="540"/>
      <c r="AB60" s="540"/>
      <c r="AC60" s="540"/>
      <c r="AD60" s="540"/>
      <c r="AE60" s="540"/>
      <c r="AF60" s="540"/>
      <c r="AG60" s="540"/>
      <c r="AH60" s="540"/>
      <c r="AI60" s="540"/>
      <c r="AJ60" s="540"/>
      <c r="AK60" s="540"/>
      <c r="AL60" s="540"/>
      <c r="AM60" s="540"/>
      <c r="AN60" s="540"/>
      <c r="AO60" s="540"/>
      <c r="AP60" s="540"/>
      <c r="AQ60" s="540"/>
      <c r="AR60" s="540"/>
    </row>
    <row r="61" spans="1:44">
      <c r="A61" s="540"/>
      <c r="B61" s="540"/>
      <c r="C61" s="540"/>
      <c r="D61" s="540"/>
      <c r="E61" s="540"/>
      <c r="F61" s="540"/>
      <c r="G61" s="540"/>
      <c r="H61" s="540"/>
      <c r="I61" s="540"/>
      <c r="J61" s="540"/>
      <c r="K61" s="540"/>
      <c r="L61" s="540"/>
      <c r="M61" s="540"/>
      <c r="N61" s="540"/>
      <c r="O61" s="540"/>
      <c r="P61" s="540"/>
      <c r="Q61" s="540"/>
      <c r="R61" s="540"/>
      <c r="S61" s="540"/>
      <c r="T61" s="540"/>
      <c r="U61" s="540"/>
      <c r="V61" s="540"/>
      <c r="W61" s="540"/>
      <c r="X61" s="540"/>
      <c r="Y61" s="540"/>
      <c r="Z61" s="540"/>
      <c r="AA61" s="540"/>
      <c r="AB61" s="540"/>
      <c r="AC61" s="540"/>
      <c r="AD61" s="540"/>
      <c r="AE61" s="540"/>
      <c r="AF61" s="540"/>
      <c r="AG61" s="540"/>
      <c r="AH61" s="540"/>
      <c r="AI61" s="540"/>
      <c r="AJ61" s="540"/>
      <c r="AK61" s="540"/>
      <c r="AL61" s="540"/>
      <c r="AM61" s="540"/>
      <c r="AN61" s="540"/>
      <c r="AO61" s="540"/>
      <c r="AP61" s="540"/>
      <c r="AQ61" s="540"/>
      <c r="AR61" s="540"/>
    </row>
    <row r="62" spans="1:44">
      <c r="A62" s="540"/>
      <c r="B62" s="540"/>
      <c r="C62" s="540"/>
      <c r="D62" s="540"/>
      <c r="E62" s="540"/>
      <c r="F62" s="540"/>
      <c r="G62" s="540"/>
      <c r="H62" s="540"/>
      <c r="I62" s="540"/>
      <c r="J62" s="540"/>
      <c r="K62" s="540"/>
      <c r="L62" s="540"/>
      <c r="M62" s="540"/>
      <c r="N62" s="540"/>
      <c r="O62" s="540"/>
      <c r="P62" s="540"/>
      <c r="Q62" s="540"/>
      <c r="R62" s="540"/>
      <c r="S62" s="540"/>
      <c r="T62" s="540"/>
      <c r="U62" s="540"/>
      <c r="V62" s="540"/>
      <c r="W62" s="540"/>
      <c r="X62" s="540"/>
      <c r="Y62" s="540"/>
      <c r="Z62" s="540"/>
      <c r="AA62" s="540"/>
      <c r="AB62" s="540"/>
      <c r="AC62" s="540"/>
      <c r="AD62" s="540"/>
      <c r="AE62" s="540"/>
      <c r="AF62" s="540"/>
      <c r="AG62" s="540"/>
      <c r="AH62" s="540"/>
      <c r="AI62" s="540"/>
      <c r="AJ62" s="540"/>
      <c r="AK62" s="540"/>
      <c r="AL62" s="540"/>
      <c r="AM62" s="540"/>
      <c r="AN62" s="540"/>
      <c r="AO62" s="540"/>
      <c r="AP62" s="540"/>
      <c r="AQ62" s="540"/>
      <c r="AR62" s="540"/>
    </row>
    <row r="63" spans="1:44">
      <c r="A63" s="540"/>
      <c r="B63" s="540"/>
      <c r="C63" s="540"/>
      <c r="D63" s="540"/>
      <c r="E63" s="540"/>
      <c r="F63" s="540"/>
      <c r="G63" s="540"/>
      <c r="H63" s="540"/>
      <c r="I63" s="540"/>
      <c r="J63" s="540"/>
      <c r="K63" s="540"/>
      <c r="L63" s="540"/>
      <c r="M63" s="540"/>
      <c r="N63" s="540"/>
      <c r="O63" s="540"/>
      <c r="P63" s="540"/>
      <c r="Q63" s="540"/>
      <c r="R63" s="540"/>
      <c r="S63" s="540"/>
      <c r="T63" s="540"/>
      <c r="U63" s="540"/>
      <c r="V63" s="540"/>
      <c r="W63" s="540"/>
      <c r="X63" s="540"/>
      <c r="Y63" s="540"/>
      <c r="Z63" s="540"/>
      <c r="AA63" s="540"/>
      <c r="AB63" s="540"/>
      <c r="AC63" s="540"/>
      <c r="AD63" s="540"/>
      <c r="AE63" s="540"/>
      <c r="AF63" s="540"/>
      <c r="AG63" s="540"/>
      <c r="AH63" s="540"/>
      <c r="AI63" s="540"/>
      <c r="AJ63" s="540"/>
      <c r="AK63" s="540"/>
      <c r="AL63" s="540"/>
      <c r="AM63" s="540"/>
      <c r="AN63" s="540"/>
      <c r="AO63" s="540"/>
      <c r="AP63" s="540"/>
      <c r="AQ63" s="540"/>
      <c r="AR63" s="540"/>
    </row>
    <row r="64" spans="1:44">
      <c r="R64" s="30"/>
    </row>
    <row r="65" spans="1:18">
      <c r="A65" s="31" t="s">
        <v>5</v>
      </c>
      <c r="R65" s="30"/>
    </row>
    <row r="66" spans="1:18">
      <c r="R66" s="30"/>
    </row>
    <row r="67" spans="1:18">
      <c r="R67" s="30"/>
    </row>
    <row r="68" spans="1:18">
      <c r="R68" s="30"/>
    </row>
    <row r="69" spans="1:18">
      <c r="R69" s="30"/>
    </row>
    <row r="70" spans="1:18">
      <c r="R70" s="30"/>
    </row>
    <row r="71" spans="1:18">
      <c r="R71" s="30"/>
    </row>
    <row r="72" spans="1:18">
      <c r="R72" s="30"/>
    </row>
    <row r="73" spans="1:18">
      <c r="R73" s="30"/>
    </row>
    <row r="74" spans="1:18">
      <c r="R74" s="30"/>
    </row>
    <row r="75" spans="1:18">
      <c r="R75" s="30"/>
    </row>
    <row r="76" spans="1:18">
      <c r="R76" s="30"/>
    </row>
    <row r="77" spans="1:18">
      <c r="R77" s="30"/>
    </row>
    <row r="78" spans="1:18">
      <c r="R78" s="30"/>
    </row>
    <row r="79" spans="1:18">
      <c r="R79" s="30"/>
    </row>
    <row r="80" spans="1:18">
      <c r="R80" s="30"/>
    </row>
    <row r="81" spans="18:18">
      <c r="R81" s="30"/>
    </row>
    <row r="82" spans="18:18">
      <c r="R82" s="30"/>
    </row>
    <row r="83" spans="18:18">
      <c r="R83" s="30"/>
    </row>
    <row r="84" spans="18:18">
      <c r="R84" s="30"/>
    </row>
  </sheetData>
  <mergeCells count="29">
    <mergeCell ref="A9:AR12"/>
    <mergeCell ref="A8:AR8"/>
    <mergeCell ref="A4:AR7"/>
    <mergeCell ref="AB3:AR3"/>
    <mergeCell ref="A1:AR1"/>
    <mergeCell ref="A3:M3"/>
    <mergeCell ref="AQ16:AR16"/>
    <mergeCell ref="A56:AR63"/>
    <mergeCell ref="A55:AR55"/>
    <mergeCell ref="A13:AR13"/>
    <mergeCell ref="AN16:AO16"/>
    <mergeCell ref="A46:A52"/>
    <mergeCell ref="A39:A45"/>
    <mergeCell ref="A32:A38"/>
    <mergeCell ref="AK16:AL16"/>
    <mergeCell ref="AH16:AI16"/>
    <mergeCell ref="A25:A31"/>
    <mergeCell ref="A18:A24"/>
    <mergeCell ref="AE16:AF16"/>
    <mergeCell ref="P16:Q16"/>
    <mergeCell ref="S16:T16"/>
    <mergeCell ref="V16:W16"/>
    <mergeCell ref="Y16:Z16"/>
    <mergeCell ref="AB16:AC16"/>
    <mergeCell ref="A16:B17"/>
    <mergeCell ref="D16:E16"/>
    <mergeCell ref="G16:H16"/>
    <mergeCell ref="J16:K16"/>
    <mergeCell ref="M16:N16"/>
  </mergeCells>
  <hyperlinks>
    <hyperlink ref="A65" location="Titelseite!A1" display="zurück zum Inhaltsverzeichnis" xr:uid="{00000000-0004-0000-0D00-000000000000}"/>
  </hyperlinks>
  <pageMargins left="0.7" right="0.7" top="0.78740157499999996" bottom="0.78740157499999996" header="0.3" footer="0.3"/>
  <pageSetup paperSize="9" orientation="portrait" horizontalDpi="4294967293" r:id="rId1"/>
  <ignoredErrors>
    <ignoredError sqref="E51:AF51 E18:AF21 E25:AF28 E30:AF35 E37:AF42 E44:AF49 E52:AA52 AC52:AF52 E23:O23 Q23:AF23 AI18:AL29 E24:P24 R24:AF24 AI38:AL43 AI37:AJ37 AL37 AI45:AL52 AI44:AJ44 AL44 AI31:AL36 AI30:AJ30 AL30 AO18:AO50"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32"/>
  <sheetViews>
    <sheetView zoomScaleNormal="100" workbookViewId="0">
      <selection sqref="A1:AC1"/>
    </sheetView>
  </sheetViews>
  <sheetFormatPr baseColWidth="10" defaultRowHeight="15"/>
  <cols>
    <col min="1" max="1" width="30.28515625" customWidth="1"/>
    <col min="2" max="2" width="11.42578125" hidden="1" customWidth="1"/>
    <col min="3" max="3" width="11.7109375" hidden="1" customWidth="1"/>
    <col min="4" max="5" width="0" hidden="1" customWidth="1"/>
    <col min="6" max="9" width="9.7109375" hidden="1" customWidth="1"/>
    <col min="10" max="30" width="9.7109375" customWidth="1"/>
  </cols>
  <sheetData>
    <row r="1" spans="1:29" ht="18.75">
      <c r="A1" s="498" t="s">
        <v>79</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c r="AC1" s="498"/>
    </row>
    <row r="3" spans="1:29" ht="15.75">
      <c r="A3" s="497" t="s">
        <v>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row>
    <row r="4" spans="1:29" ht="15" customHeight="1">
      <c r="A4" s="520" t="s">
        <v>133</v>
      </c>
      <c r="B4" s="520"/>
      <c r="C4" s="520"/>
      <c r="D4" s="520"/>
      <c r="E4" s="520"/>
      <c r="F4" s="520"/>
      <c r="G4" s="520"/>
      <c r="H4" s="520"/>
      <c r="I4" s="520"/>
      <c r="J4" s="520"/>
      <c r="K4" s="520"/>
      <c r="L4" s="520"/>
      <c r="M4" s="520"/>
      <c r="N4" s="520"/>
      <c r="O4" s="520"/>
      <c r="P4" s="520"/>
      <c r="Q4" s="520"/>
      <c r="R4" s="520"/>
      <c r="S4" s="520"/>
      <c r="T4" s="520"/>
      <c r="U4" s="520"/>
      <c r="V4" s="520"/>
      <c r="W4" s="520"/>
      <c r="X4" s="520"/>
      <c r="Y4" s="520"/>
      <c r="Z4" s="520"/>
      <c r="AA4" s="520"/>
      <c r="AB4" s="520"/>
      <c r="AC4" s="520"/>
    </row>
    <row r="5" spans="1:29">
      <c r="A5" s="520"/>
      <c r="B5" s="520"/>
      <c r="C5" s="520"/>
      <c r="D5" s="520"/>
      <c r="E5" s="520"/>
      <c r="F5" s="520"/>
      <c r="G5" s="520"/>
      <c r="H5" s="520"/>
      <c r="I5" s="520"/>
      <c r="J5" s="520"/>
      <c r="K5" s="520"/>
      <c r="L5" s="520"/>
      <c r="M5" s="520"/>
      <c r="N5" s="520"/>
      <c r="O5" s="520"/>
      <c r="P5" s="520"/>
      <c r="Q5" s="520"/>
      <c r="R5" s="520"/>
      <c r="S5" s="520"/>
      <c r="T5" s="520"/>
      <c r="U5" s="520"/>
      <c r="V5" s="520"/>
      <c r="W5" s="520"/>
      <c r="X5" s="520"/>
      <c r="Y5" s="520"/>
      <c r="Z5" s="520"/>
      <c r="AA5" s="520"/>
      <c r="AB5" s="520"/>
      <c r="AC5" s="520"/>
    </row>
    <row r="6" spans="1:29">
      <c r="A6" s="520"/>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520"/>
      <c r="AB6" s="520"/>
      <c r="AC6" s="520"/>
    </row>
    <row r="7" spans="1:29">
      <c r="A7" s="520"/>
      <c r="B7" s="520"/>
      <c r="C7" s="520"/>
      <c r="D7" s="520"/>
      <c r="E7" s="520"/>
      <c r="F7" s="520"/>
      <c r="G7" s="520"/>
      <c r="H7" s="520"/>
      <c r="I7" s="520"/>
      <c r="J7" s="520"/>
      <c r="K7" s="520"/>
      <c r="L7" s="520"/>
      <c r="M7" s="520"/>
      <c r="N7" s="520"/>
      <c r="O7" s="520"/>
      <c r="P7" s="520"/>
      <c r="Q7" s="520"/>
      <c r="R7" s="520"/>
      <c r="S7" s="520"/>
      <c r="T7" s="520"/>
      <c r="U7" s="520"/>
      <c r="V7" s="520"/>
      <c r="W7" s="520"/>
      <c r="X7" s="520"/>
      <c r="Y7" s="520"/>
      <c r="Z7" s="520"/>
      <c r="AA7" s="520"/>
      <c r="AB7" s="520"/>
      <c r="AC7" s="520"/>
    </row>
    <row r="8" spans="1:29" ht="15.75">
      <c r="A8" s="497" t="s">
        <v>1</v>
      </c>
      <c r="B8" s="497"/>
      <c r="C8" s="497"/>
      <c r="D8" s="497"/>
      <c r="E8" s="497"/>
      <c r="F8" s="497"/>
      <c r="G8" s="497"/>
      <c r="H8" s="497"/>
      <c r="I8" s="497"/>
      <c r="J8" s="497"/>
      <c r="K8" s="497"/>
      <c r="L8" s="497"/>
      <c r="M8" s="497"/>
      <c r="N8" s="497"/>
      <c r="O8" s="497"/>
      <c r="P8" s="497"/>
      <c r="Q8" s="497"/>
      <c r="R8" s="497"/>
      <c r="S8" s="497"/>
      <c r="T8" s="497"/>
      <c r="U8" s="497"/>
      <c r="V8" s="497"/>
      <c r="W8" s="497"/>
      <c r="X8" s="497"/>
      <c r="Y8" s="497"/>
      <c r="Z8" s="497"/>
      <c r="AA8" s="497"/>
      <c r="AB8" s="497"/>
      <c r="AC8" s="497"/>
    </row>
    <row r="9" spans="1:29" ht="15" customHeight="1">
      <c r="A9" s="520" t="s">
        <v>30</v>
      </c>
      <c r="B9" s="520"/>
      <c r="C9" s="520"/>
      <c r="D9" s="520"/>
      <c r="E9" s="520"/>
      <c r="F9" s="520"/>
      <c r="G9" s="520"/>
      <c r="H9" s="520"/>
      <c r="I9" s="520"/>
      <c r="J9" s="520"/>
      <c r="K9" s="520"/>
      <c r="L9" s="520"/>
      <c r="M9" s="520"/>
      <c r="N9" s="520"/>
      <c r="O9" s="520"/>
      <c r="P9" s="520"/>
      <c r="Q9" s="520"/>
      <c r="R9" s="520"/>
      <c r="S9" s="520"/>
      <c r="T9" s="520"/>
      <c r="U9" s="520"/>
      <c r="V9" s="520"/>
      <c r="W9" s="520"/>
      <c r="X9" s="520"/>
      <c r="Y9" s="520"/>
      <c r="Z9" s="520"/>
      <c r="AA9" s="520"/>
      <c r="AB9" s="520"/>
      <c r="AC9" s="520"/>
    </row>
    <row r="10" spans="1:29">
      <c r="A10" s="520"/>
      <c r="B10" s="520"/>
      <c r="C10" s="520"/>
      <c r="D10" s="520"/>
      <c r="E10" s="520"/>
      <c r="F10" s="520"/>
      <c r="G10" s="520"/>
      <c r="H10" s="520"/>
      <c r="I10" s="520"/>
      <c r="J10" s="520"/>
      <c r="K10" s="520"/>
      <c r="L10" s="520"/>
      <c r="M10" s="520"/>
      <c r="N10" s="520"/>
      <c r="O10" s="520"/>
      <c r="P10" s="520"/>
      <c r="Q10" s="520"/>
      <c r="R10" s="520"/>
      <c r="S10" s="520"/>
      <c r="T10" s="520"/>
      <c r="U10" s="520"/>
      <c r="V10" s="520"/>
      <c r="W10" s="520"/>
      <c r="X10" s="520"/>
      <c r="Y10" s="520"/>
      <c r="Z10" s="520"/>
      <c r="AA10" s="520"/>
      <c r="AB10" s="520"/>
      <c r="AC10" s="520"/>
    </row>
    <row r="11" spans="1:29">
      <c r="A11" s="520"/>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20"/>
      <c r="Z11" s="520"/>
      <c r="AA11" s="520"/>
      <c r="AB11" s="520"/>
      <c r="AC11" s="520"/>
    </row>
    <row r="12" spans="1:29">
      <c r="A12" s="520"/>
      <c r="B12" s="520"/>
      <c r="C12" s="520"/>
      <c r="D12" s="520"/>
      <c r="E12" s="520"/>
      <c r="F12" s="520"/>
      <c r="G12" s="520"/>
      <c r="H12" s="520"/>
      <c r="I12" s="520"/>
      <c r="J12" s="520"/>
      <c r="K12" s="520"/>
      <c r="L12" s="520"/>
      <c r="M12" s="520"/>
      <c r="N12" s="520"/>
      <c r="O12" s="520"/>
      <c r="P12" s="520"/>
      <c r="Q12" s="520"/>
      <c r="R12" s="520"/>
      <c r="S12" s="520"/>
      <c r="T12" s="520"/>
      <c r="U12" s="520"/>
      <c r="V12" s="520"/>
      <c r="W12" s="520"/>
      <c r="X12" s="520"/>
      <c r="Y12" s="520"/>
      <c r="Z12" s="520"/>
      <c r="AA12" s="520"/>
      <c r="AB12" s="520"/>
      <c r="AC12" s="520"/>
    </row>
    <row r="13" spans="1:29" ht="15.75">
      <c r="A13" s="497" t="s">
        <v>2</v>
      </c>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row>
    <row r="15" spans="1:29">
      <c r="A15" s="2" t="s">
        <v>222</v>
      </c>
      <c r="B15" s="2"/>
      <c r="C15" s="2"/>
      <c r="D15" s="2"/>
      <c r="E15" s="1"/>
      <c r="F15" s="1"/>
      <c r="G15" s="454"/>
      <c r="H15" s="454"/>
      <c r="I15" s="454"/>
      <c r="J15" s="454"/>
      <c r="K15" s="454"/>
      <c r="L15" s="454"/>
      <c r="M15" s="454"/>
      <c r="N15" s="454"/>
      <c r="O15" s="454"/>
      <c r="P15" s="454"/>
      <c r="Q15" s="454"/>
      <c r="R15" s="454"/>
      <c r="S15" s="454"/>
      <c r="T15" s="454"/>
      <c r="U15" s="454"/>
      <c r="V15" s="454"/>
      <c r="W15" s="454"/>
      <c r="X15" s="454"/>
      <c r="Y15" s="522"/>
      <c r="Z15" s="522"/>
      <c r="AA15" s="522"/>
      <c r="AB15" s="522"/>
      <c r="AC15" s="522"/>
    </row>
    <row r="16" spans="1:29">
      <c r="A16" s="544"/>
      <c r="B16" s="509" t="s">
        <v>12</v>
      </c>
      <c r="C16" s="509"/>
      <c r="D16" s="502" t="s">
        <v>13</v>
      </c>
      <c r="E16" s="509"/>
      <c r="F16" s="502" t="s">
        <v>14</v>
      </c>
      <c r="G16" s="509"/>
      <c r="H16" s="502" t="s">
        <v>15</v>
      </c>
      <c r="I16" s="509"/>
      <c r="J16" s="502" t="s">
        <v>16</v>
      </c>
      <c r="K16" s="509"/>
      <c r="L16" s="502" t="s">
        <v>17</v>
      </c>
      <c r="M16" s="509"/>
      <c r="N16" s="502" t="s">
        <v>18</v>
      </c>
      <c r="O16" s="509"/>
      <c r="P16" s="502" t="s">
        <v>19</v>
      </c>
      <c r="Q16" s="503"/>
      <c r="R16" s="509" t="s">
        <v>20</v>
      </c>
      <c r="S16" s="509"/>
      <c r="T16" s="502" t="s">
        <v>21</v>
      </c>
      <c r="U16" s="503"/>
      <c r="V16" s="542" t="s">
        <v>78</v>
      </c>
      <c r="W16" s="543"/>
      <c r="X16" s="542" t="s">
        <v>163</v>
      </c>
      <c r="Y16" s="543"/>
      <c r="Z16" s="542" t="s">
        <v>216</v>
      </c>
      <c r="AA16" s="543"/>
      <c r="AB16" s="542" t="s">
        <v>242</v>
      </c>
      <c r="AC16" s="543"/>
    </row>
    <row r="17" spans="1:29" ht="30">
      <c r="A17" s="545"/>
      <c r="B17" s="38" t="s">
        <v>8</v>
      </c>
      <c r="C17" s="38" t="s">
        <v>27</v>
      </c>
      <c r="D17" s="37" t="s">
        <v>8</v>
      </c>
      <c r="E17" s="38" t="s">
        <v>27</v>
      </c>
      <c r="F17" s="37" t="s">
        <v>8</v>
      </c>
      <c r="G17" s="38" t="s">
        <v>27</v>
      </c>
      <c r="H17" s="37" t="s">
        <v>8</v>
      </c>
      <c r="I17" s="38" t="s">
        <v>27</v>
      </c>
      <c r="J17" s="37" t="s">
        <v>8</v>
      </c>
      <c r="K17" s="38" t="s">
        <v>27</v>
      </c>
      <c r="L17" s="37" t="s">
        <v>8</v>
      </c>
      <c r="M17" s="38" t="s">
        <v>27</v>
      </c>
      <c r="N17" s="37" t="s">
        <v>8</v>
      </c>
      <c r="O17" s="38" t="s">
        <v>27</v>
      </c>
      <c r="P17" s="37" t="s">
        <v>8</v>
      </c>
      <c r="Q17" s="39" t="s">
        <v>27</v>
      </c>
      <c r="R17" s="38" t="s">
        <v>8</v>
      </c>
      <c r="S17" s="38" t="s">
        <v>27</v>
      </c>
      <c r="T17" s="37" t="s">
        <v>8</v>
      </c>
      <c r="U17" s="39" t="s">
        <v>27</v>
      </c>
      <c r="V17" s="37" t="s">
        <v>8</v>
      </c>
      <c r="W17" s="39" t="s">
        <v>27</v>
      </c>
      <c r="X17" s="37" t="s">
        <v>8</v>
      </c>
      <c r="Y17" s="39" t="s">
        <v>27</v>
      </c>
      <c r="Z17" s="37" t="s">
        <v>8</v>
      </c>
      <c r="AA17" s="39" t="s">
        <v>27</v>
      </c>
      <c r="AB17" s="37" t="s">
        <v>8</v>
      </c>
      <c r="AC17" s="39" t="s">
        <v>27</v>
      </c>
    </row>
    <row r="18" spans="1:29" ht="30">
      <c r="A18" s="89" t="s">
        <v>244</v>
      </c>
      <c r="B18" s="166">
        <v>11575</v>
      </c>
      <c r="C18" s="198">
        <v>100</v>
      </c>
      <c r="D18" s="132">
        <v>11480</v>
      </c>
      <c r="E18" s="198">
        <v>100</v>
      </c>
      <c r="F18" s="132">
        <v>11254</v>
      </c>
      <c r="G18" s="198">
        <v>100</v>
      </c>
      <c r="H18" s="132">
        <v>10867</v>
      </c>
      <c r="I18" s="198">
        <v>100</v>
      </c>
      <c r="J18" s="132">
        <f>'C2'!K21+'C2'!K25</f>
        <v>8453</v>
      </c>
      <c r="K18" s="198">
        <v>100</v>
      </c>
      <c r="L18" s="132">
        <f>'C2'!M21+'C2'!M25</f>
        <v>8574</v>
      </c>
      <c r="M18" s="198">
        <v>100</v>
      </c>
      <c r="N18" s="132">
        <f>'C2'!O21+'C2'!O25</f>
        <v>8779</v>
      </c>
      <c r="O18" s="198">
        <v>100</v>
      </c>
      <c r="P18" s="132">
        <f>'C2'!Q21+'C2'!Q25</f>
        <v>8959</v>
      </c>
      <c r="Q18" s="198">
        <v>100</v>
      </c>
      <c r="R18" s="132">
        <f>'C2'!S21+'C2'!S25</f>
        <v>8980</v>
      </c>
      <c r="S18" s="198">
        <v>100</v>
      </c>
      <c r="T18" s="132">
        <f>'C2'!U21+'C2'!U25</f>
        <v>9515</v>
      </c>
      <c r="U18" s="198">
        <v>100</v>
      </c>
      <c r="V18" s="132">
        <f>'C2'!W21+'C2'!W25</f>
        <v>9636</v>
      </c>
      <c r="W18" s="133">
        <v>100</v>
      </c>
      <c r="X18" s="132">
        <f>'C2'!Y21+'C2'!Y25</f>
        <v>9909</v>
      </c>
      <c r="Y18" s="133">
        <v>100</v>
      </c>
      <c r="Z18" s="132">
        <f>'C2'!AA21+'C2'!AA25</f>
        <v>10005</v>
      </c>
      <c r="AA18" s="133">
        <v>100</v>
      </c>
      <c r="AB18" s="132">
        <f>'C2'!AC21+'C2'!AC25</f>
        <v>10036</v>
      </c>
      <c r="AC18" s="133">
        <v>100</v>
      </c>
    </row>
    <row r="19" spans="1:29" ht="30">
      <c r="A19" s="207" t="s">
        <v>96</v>
      </c>
      <c r="B19" s="199">
        <v>212</v>
      </c>
      <c r="C19" s="200">
        <f>B19/B18*100</f>
        <v>1.8315334773218142</v>
      </c>
      <c r="D19" s="201">
        <v>231</v>
      </c>
      <c r="E19" s="200">
        <f>D19/D18*100</f>
        <v>2.0121951219512195</v>
      </c>
      <c r="F19" s="201">
        <v>241</v>
      </c>
      <c r="G19" s="200">
        <f>F19/F18*100</f>
        <v>2.1414608139328237</v>
      </c>
      <c r="H19" s="201">
        <v>180</v>
      </c>
      <c r="I19" s="200">
        <f>H19/H18*100</f>
        <v>1.656390908254348</v>
      </c>
      <c r="J19" s="201">
        <v>200</v>
      </c>
      <c r="K19" s="200">
        <f>J19/J18*100</f>
        <v>2.3660238968413583</v>
      </c>
      <c r="L19" s="201">
        <v>197</v>
      </c>
      <c r="M19" s="200">
        <f>L19/L18*100</f>
        <v>2.297644040121297</v>
      </c>
      <c r="N19" s="201">
        <v>187</v>
      </c>
      <c r="O19" s="200">
        <f>N19/N18*100</f>
        <v>2.130083152978699</v>
      </c>
      <c r="P19" s="201">
        <v>184</v>
      </c>
      <c r="Q19" s="202">
        <f>P19/P18*100</f>
        <v>2.0538006473936825</v>
      </c>
      <c r="R19" s="203">
        <v>187</v>
      </c>
      <c r="S19" s="200">
        <f>R19/R18*100</f>
        <v>2.0824053452115812</v>
      </c>
      <c r="T19" s="204">
        <v>160</v>
      </c>
      <c r="U19" s="202">
        <f>T19/T18*100</f>
        <v>1.6815554387808722</v>
      </c>
      <c r="V19" s="204">
        <v>65</v>
      </c>
      <c r="W19" s="202">
        <f>V19/V18*100</f>
        <v>0.67455375674553752</v>
      </c>
      <c r="X19" s="204">
        <v>144</v>
      </c>
      <c r="Y19" s="202">
        <f>X19/X18*100</f>
        <v>1.4532243415077202</v>
      </c>
      <c r="Z19" s="204">
        <v>219</v>
      </c>
      <c r="AA19" s="202">
        <f>Z19/Z18*100</f>
        <v>2.188905547226387</v>
      </c>
      <c r="AB19" s="204">
        <v>153</v>
      </c>
      <c r="AC19" s="202">
        <f>AB19/AB18*100</f>
        <v>1.5245117576723795</v>
      </c>
    </row>
    <row r="20" spans="1:29">
      <c r="A20" s="100" t="s">
        <v>77</v>
      </c>
      <c r="B20" s="205">
        <v>96</v>
      </c>
      <c r="C20" s="206">
        <f>B20/B19*100</f>
        <v>45.283018867924532</v>
      </c>
      <c r="D20" s="51">
        <v>90</v>
      </c>
      <c r="E20" s="206">
        <f>D20/D19*100</f>
        <v>38.961038961038966</v>
      </c>
      <c r="F20" s="205">
        <v>90</v>
      </c>
      <c r="G20" s="206">
        <f>F20/F19*100</f>
        <v>37.344398340248965</v>
      </c>
      <c r="H20" s="51">
        <v>66</v>
      </c>
      <c r="I20" s="206">
        <f>H20/H19*100</f>
        <v>36.666666666666664</v>
      </c>
      <c r="J20" s="51">
        <v>89</v>
      </c>
      <c r="K20" s="206">
        <f>J20/J19*100</f>
        <v>44.5</v>
      </c>
      <c r="L20" s="51">
        <v>80</v>
      </c>
      <c r="M20" s="206">
        <f>L20/L19*100</f>
        <v>40.609137055837564</v>
      </c>
      <c r="N20" s="205">
        <v>80</v>
      </c>
      <c r="O20" s="206">
        <f>N20/N19*100</f>
        <v>42.780748663101605</v>
      </c>
      <c r="P20" s="205">
        <v>82</v>
      </c>
      <c r="Q20" s="206">
        <f>P20/P19*100</f>
        <v>44.565217391304344</v>
      </c>
      <c r="R20" s="51">
        <v>66</v>
      </c>
      <c r="S20" s="206">
        <f>R20/R19*100</f>
        <v>35.294117647058826</v>
      </c>
      <c r="T20" s="205">
        <v>55</v>
      </c>
      <c r="U20" s="206">
        <f>T20/T19*100</f>
        <v>34.375</v>
      </c>
      <c r="V20" s="205">
        <v>27</v>
      </c>
      <c r="W20" s="206">
        <f>V20/V19*100</f>
        <v>41.53846153846154</v>
      </c>
      <c r="X20" s="205">
        <v>60</v>
      </c>
      <c r="Y20" s="206">
        <f>X20/X19*100</f>
        <v>41.666666666666671</v>
      </c>
      <c r="Z20" s="205">
        <v>78</v>
      </c>
      <c r="AA20" s="206">
        <f>Z20/Z19*100</f>
        <v>35.61643835616438</v>
      </c>
      <c r="AB20" s="205">
        <v>78</v>
      </c>
      <c r="AC20" s="206">
        <f>AB20/AB19*100</f>
        <v>50.980392156862742</v>
      </c>
    </row>
    <row r="21" spans="1:29">
      <c r="A21" s="11"/>
    </row>
    <row r="22" spans="1:29">
      <c r="A22" s="504" t="s">
        <v>4</v>
      </c>
      <c r="B22" s="504"/>
      <c r="C22" s="504"/>
      <c r="D22" s="504"/>
      <c r="E22" s="504"/>
      <c r="F22" s="504"/>
      <c r="G22" s="504"/>
      <c r="H22" s="504"/>
      <c r="I22" s="504"/>
      <c r="J22" s="504"/>
      <c r="K22" s="504"/>
      <c r="L22" s="504"/>
      <c r="M22" s="504"/>
      <c r="N22" s="504"/>
      <c r="O22" s="504"/>
      <c r="P22" s="504"/>
      <c r="Q22" s="504"/>
      <c r="R22" s="504"/>
      <c r="S22" s="504"/>
      <c r="T22" s="504"/>
      <c r="U22" s="504"/>
      <c r="V22" s="504"/>
      <c r="W22" s="504"/>
      <c r="X22" s="504"/>
      <c r="Y22" s="504"/>
      <c r="Z22" s="504"/>
      <c r="AA22" s="504"/>
      <c r="AB22" s="504"/>
      <c r="AC22" s="504"/>
    </row>
    <row r="23" spans="1:29" ht="15" customHeight="1">
      <c r="A23" s="520" t="s">
        <v>245</v>
      </c>
      <c r="B23" s="520"/>
      <c r="C23" s="520"/>
      <c r="D23" s="520"/>
      <c r="E23" s="520"/>
      <c r="F23" s="520"/>
      <c r="G23" s="520"/>
      <c r="H23" s="520"/>
      <c r="I23" s="520"/>
      <c r="J23" s="520"/>
      <c r="K23" s="520"/>
      <c r="L23" s="520"/>
      <c r="M23" s="520"/>
      <c r="N23" s="520"/>
      <c r="O23" s="520"/>
      <c r="P23" s="520"/>
      <c r="Q23" s="520"/>
      <c r="R23" s="520"/>
      <c r="S23" s="520"/>
      <c r="T23" s="520"/>
      <c r="U23" s="520"/>
      <c r="V23" s="520"/>
      <c r="W23" s="520"/>
      <c r="X23" s="520"/>
      <c r="Y23" s="520"/>
      <c r="Z23" s="520"/>
      <c r="AA23" s="520"/>
      <c r="AB23" s="520"/>
      <c r="AC23" s="520"/>
    </row>
    <row r="24" spans="1:29">
      <c r="A24" s="520"/>
      <c r="B24" s="520"/>
      <c r="C24" s="520"/>
      <c r="D24" s="520"/>
      <c r="E24" s="520"/>
      <c r="F24" s="520"/>
      <c r="G24" s="520"/>
      <c r="H24" s="520"/>
      <c r="I24" s="520"/>
      <c r="J24" s="520"/>
      <c r="K24" s="520"/>
      <c r="L24" s="520"/>
      <c r="M24" s="520"/>
      <c r="N24" s="520"/>
      <c r="O24" s="520"/>
      <c r="P24" s="520"/>
      <c r="Q24" s="520"/>
      <c r="R24" s="520"/>
      <c r="S24" s="520"/>
      <c r="T24" s="520"/>
      <c r="U24" s="520"/>
      <c r="V24" s="520"/>
      <c r="W24" s="520"/>
      <c r="X24" s="520"/>
      <c r="Y24" s="520"/>
      <c r="Z24" s="520"/>
      <c r="AA24" s="520"/>
      <c r="AB24" s="520"/>
      <c r="AC24" s="520"/>
    </row>
    <row r="25" spans="1:29">
      <c r="A25" s="520"/>
      <c r="B25" s="520"/>
      <c r="C25" s="520"/>
      <c r="D25" s="520"/>
      <c r="E25" s="520"/>
      <c r="F25" s="520"/>
      <c r="G25" s="520"/>
      <c r="H25" s="520"/>
      <c r="I25" s="520"/>
      <c r="J25" s="520"/>
      <c r="K25" s="520"/>
      <c r="L25" s="520"/>
      <c r="M25" s="520"/>
      <c r="N25" s="520"/>
      <c r="O25" s="520"/>
      <c r="P25" s="520"/>
      <c r="Q25" s="520"/>
      <c r="R25" s="520"/>
      <c r="S25" s="520"/>
      <c r="T25" s="520"/>
      <c r="U25" s="520"/>
      <c r="V25" s="520"/>
      <c r="W25" s="520"/>
      <c r="X25" s="520"/>
      <c r="Y25" s="520"/>
      <c r="Z25" s="520"/>
      <c r="AA25" s="520"/>
      <c r="AB25" s="520"/>
      <c r="AC25" s="520"/>
    </row>
    <row r="26" spans="1:29">
      <c r="A26" s="520"/>
      <c r="B26" s="520"/>
      <c r="C26" s="520"/>
      <c r="D26" s="520"/>
      <c r="E26" s="520"/>
      <c r="F26" s="520"/>
      <c r="G26" s="520"/>
      <c r="H26" s="520"/>
      <c r="I26" s="520"/>
      <c r="J26" s="520"/>
      <c r="K26" s="520"/>
      <c r="L26" s="520"/>
      <c r="M26" s="520"/>
      <c r="N26" s="520"/>
      <c r="O26" s="520"/>
      <c r="P26" s="520"/>
      <c r="Q26" s="520"/>
      <c r="R26" s="520"/>
      <c r="S26" s="520"/>
      <c r="T26" s="520"/>
      <c r="U26" s="520"/>
      <c r="V26" s="520"/>
      <c r="W26" s="520"/>
      <c r="X26" s="520"/>
      <c r="Y26" s="520"/>
      <c r="Z26" s="520"/>
      <c r="AA26" s="520"/>
      <c r="AB26" s="520"/>
      <c r="AC26" s="520"/>
    </row>
    <row r="27" spans="1:29">
      <c r="A27" s="520"/>
      <c r="B27" s="520"/>
      <c r="C27" s="520"/>
      <c r="D27" s="520"/>
      <c r="E27" s="520"/>
      <c r="F27" s="520"/>
      <c r="G27" s="520"/>
      <c r="H27" s="520"/>
      <c r="I27" s="520"/>
      <c r="J27" s="520"/>
      <c r="K27" s="520"/>
      <c r="L27" s="520"/>
      <c r="M27" s="520"/>
      <c r="N27" s="520"/>
      <c r="O27" s="520"/>
      <c r="P27" s="520"/>
      <c r="Q27" s="520"/>
      <c r="R27" s="520"/>
      <c r="S27" s="520"/>
      <c r="T27" s="520"/>
      <c r="U27" s="520"/>
      <c r="V27" s="520"/>
      <c r="W27" s="520"/>
      <c r="X27" s="520"/>
      <c r="Y27" s="520"/>
      <c r="Z27" s="520"/>
      <c r="AA27" s="520"/>
      <c r="AB27" s="520"/>
      <c r="AC27" s="520"/>
    </row>
    <row r="28" spans="1:29">
      <c r="A28" s="520"/>
      <c r="B28" s="520"/>
      <c r="C28" s="520"/>
      <c r="D28" s="520"/>
      <c r="E28" s="520"/>
      <c r="F28" s="520"/>
      <c r="G28" s="520"/>
      <c r="H28" s="520"/>
      <c r="I28" s="520"/>
      <c r="J28" s="520"/>
      <c r="K28" s="520"/>
      <c r="L28" s="520"/>
      <c r="M28" s="520"/>
      <c r="N28" s="520"/>
      <c r="O28" s="520"/>
      <c r="P28" s="520"/>
      <c r="Q28" s="520"/>
      <c r="R28" s="520"/>
      <c r="S28" s="520"/>
      <c r="T28" s="520"/>
      <c r="U28" s="520"/>
      <c r="V28" s="520"/>
      <c r="W28" s="520"/>
      <c r="X28" s="520"/>
      <c r="Y28" s="520"/>
      <c r="Z28" s="520"/>
      <c r="AA28" s="520"/>
      <c r="AB28" s="520"/>
      <c r="AC28" s="520"/>
    </row>
    <row r="29" spans="1:29">
      <c r="A29" s="520"/>
      <c r="B29" s="520"/>
      <c r="C29" s="520"/>
      <c r="D29" s="520"/>
      <c r="E29" s="520"/>
      <c r="F29" s="520"/>
      <c r="G29" s="520"/>
      <c r="H29" s="520"/>
      <c r="I29" s="520"/>
      <c r="J29" s="520"/>
      <c r="K29" s="520"/>
      <c r="L29" s="520"/>
      <c r="M29" s="520"/>
      <c r="N29" s="520"/>
      <c r="O29" s="520"/>
      <c r="P29" s="520"/>
      <c r="Q29" s="520"/>
      <c r="R29" s="520"/>
      <c r="S29" s="520"/>
      <c r="T29" s="520"/>
      <c r="U29" s="520"/>
      <c r="V29" s="520"/>
      <c r="W29" s="520"/>
      <c r="X29" s="520"/>
      <c r="Y29" s="520"/>
      <c r="Z29" s="520"/>
      <c r="AA29" s="520"/>
      <c r="AB29" s="520"/>
      <c r="AC29" s="520"/>
    </row>
    <row r="30" spans="1:29">
      <c r="A30" s="520"/>
      <c r="B30" s="520"/>
      <c r="C30" s="520"/>
      <c r="D30" s="520"/>
      <c r="E30" s="520"/>
      <c r="F30" s="520"/>
      <c r="G30" s="520"/>
      <c r="H30" s="520"/>
      <c r="I30" s="520"/>
      <c r="J30" s="520"/>
      <c r="K30" s="520"/>
      <c r="L30" s="520"/>
      <c r="M30" s="520"/>
      <c r="N30" s="520"/>
      <c r="O30" s="520"/>
      <c r="P30" s="520"/>
      <c r="Q30" s="520"/>
      <c r="R30" s="520"/>
      <c r="S30" s="520"/>
      <c r="T30" s="520"/>
      <c r="U30" s="520"/>
      <c r="V30" s="520"/>
      <c r="W30" s="520"/>
      <c r="X30" s="520"/>
      <c r="Y30" s="520"/>
      <c r="Z30" s="520"/>
      <c r="AA30" s="520"/>
      <c r="AB30" s="520"/>
      <c r="AC30" s="520"/>
    </row>
    <row r="32" spans="1:29">
      <c r="A32" s="3" t="s">
        <v>5</v>
      </c>
    </row>
  </sheetData>
  <mergeCells count="24">
    <mergeCell ref="A4:AC7"/>
    <mergeCell ref="A3:AC3"/>
    <mergeCell ref="A1:AC1"/>
    <mergeCell ref="L16:M16"/>
    <mergeCell ref="A16:A17"/>
    <mergeCell ref="Z16:AA16"/>
    <mergeCell ref="A9:AC12"/>
    <mergeCell ref="A8:AC8"/>
    <mergeCell ref="AB16:AC16"/>
    <mergeCell ref="A23:AC30"/>
    <mergeCell ref="A22:AC22"/>
    <mergeCell ref="Y15:AC15"/>
    <mergeCell ref="A13:AC13"/>
    <mergeCell ref="X16:Y16"/>
    <mergeCell ref="P16:Q16"/>
    <mergeCell ref="R16:S16"/>
    <mergeCell ref="T16:U16"/>
    <mergeCell ref="V16:W16"/>
    <mergeCell ref="N16:O16"/>
    <mergeCell ref="B16:C16"/>
    <mergeCell ref="D16:E16"/>
    <mergeCell ref="F16:G16"/>
    <mergeCell ref="H16:I16"/>
    <mergeCell ref="J16:K16"/>
  </mergeCells>
  <hyperlinks>
    <hyperlink ref="A32" location="Titelseite!A1" display="zurück zum Inhaltsverzeichnis" xr:uid="{00000000-0004-0000-0E00-000000000000}"/>
  </hyperlinks>
  <pageMargins left="0.7" right="0.7" top="0.78740157499999996" bottom="0.78740157499999996" header="0.3" footer="0.3"/>
  <pageSetup paperSize="9" orientation="portrait"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60"/>
  <sheetViews>
    <sheetView zoomScaleNormal="100" workbookViewId="0">
      <selection sqref="A1:AD1"/>
    </sheetView>
  </sheetViews>
  <sheetFormatPr baseColWidth="10" defaultRowHeight="15"/>
  <cols>
    <col min="2" max="2" width="33.28515625" customWidth="1"/>
    <col min="3" max="10" width="9.7109375" hidden="1" customWidth="1"/>
    <col min="11" max="49" width="9.7109375" customWidth="1"/>
  </cols>
  <sheetData>
    <row r="1" spans="1:30" ht="18.75">
      <c r="A1" s="498" t="s">
        <v>42</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c r="AC1" s="498"/>
      <c r="AD1" s="498"/>
    </row>
    <row r="3" spans="1:30" ht="15.75">
      <c r="A3" s="497" t="s">
        <v>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row>
    <row r="4" spans="1:30" ht="15" customHeight="1">
      <c r="A4" s="520" t="s">
        <v>194</v>
      </c>
      <c r="B4" s="520"/>
      <c r="C4" s="520"/>
      <c r="D4" s="520"/>
      <c r="E4" s="520"/>
      <c r="F4" s="520"/>
      <c r="G4" s="520"/>
      <c r="H4" s="520"/>
      <c r="I4" s="520"/>
      <c r="J4" s="520"/>
      <c r="K4" s="520"/>
      <c r="L4" s="520"/>
      <c r="M4" s="520"/>
      <c r="N4" s="520"/>
      <c r="O4" s="520"/>
      <c r="P4" s="520"/>
      <c r="Q4" s="520"/>
      <c r="R4" s="520"/>
      <c r="S4" s="520"/>
      <c r="T4" s="520"/>
      <c r="U4" s="520"/>
      <c r="V4" s="520"/>
      <c r="W4" s="520"/>
      <c r="X4" s="520"/>
      <c r="Y4" s="520"/>
      <c r="Z4" s="520"/>
      <c r="AA4" s="520"/>
      <c r="AB4" s="520"/>
      <c r="AC4" s="520"/>
      <c r="AD4" s="520"/>
    </row>
    <row r="5" spans="1:30">
      <c r="A5" s="520"/>
      <c r="B5" s="520"/>
      <c r="C5" s="520"/>
      <c r="D5" s="520"/>
      <c r="E5" s="520"/>
      <c r="F5" s="520"/>
      <c r="G5" s="520"/>
      <c r="H5" s="520"/>
      <c r="I5" s="520"/>
      <c r="J5" s="520"/>
      <c r="K5" s="520"/>
      <c r="L5" s="520"/>
      <c r="M5" s="520"/>
      <c r="N5" s="520"/>
      <c r="O5" s="520"/>
      <c r="P5" s="520"/>
      <c r="Q5" s="520"/>
      <c r="R5" s="520"/>
      <c r="S5" s="520"/>
      <c r="T5" s="520"/>
      <c r="U5" s="520"/>
      <c r="V5" s="520"/>
      <c r="W5" s="520"/>
      <c r="X5" s="520"/>
      <c r="Y5" s="520"/>
      <c r="Z5" s="520"/>
      <c r="AA5" s="520"/>
      <c r="AB5" s="520"/>
      <c r="AC5" s="520"/>
      <c r="AD5" s="520"/>
    </row>
    <row r="6" spans="1:30">
      <c r="A6" s="520"/>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520"/>
      <c r="AB6" s="520"/>
      <c r="AC6" s="520"/>
      <c r="AD6" s="520"/>
    </row>
    <row r="7" spans="1:30">
      <c r="A7" s="520"/>
      <c r="B7" s="520"/>
      <c r="C7" s="520"/>
      <c r="D7" s="520"/>
      <c r="E7" s="520"/>
      <c r="F7" s="520"/>
      <c r="G7" s="520"/>
      <c r="H7" s="520"/>
      <c r="I7" s="520"/>
      <c r="J7" s="520"/>
      <c r="K7" s="520"/>
      <c r="L7" s="520"/>
      <c r="M7" s="520"/>
      <c r="N7" s="520"/>
      <c r="O7" s="520"/>
      <c r="P7" s="520"/>
      <c r="Q7" s="520"/>
      <c r="R7" s="520"/>
      <c r="S7" s="520"/>
      <c r="T7" s="520"/>
      <c r="U7" s="520"/>
      <c r="V7" s="520"/>
      <c r="W7" s="520"/>
      <c r="X7" s="520"/>
      <c r="Y7" s="520"/>
      <c r="Z7" s="520"/>
      <c r="AA7" s="520"/>
      <c r="AB7" s="520"/>
      <c r="AC7" s="520"/>
      <c r="AD7" s="520"/>
    </row>
    <row r="8" spans="1:30" ht="15.75">
      <c r="A8" s="497" t="s">
        <v>1</v>
      </c>
      <c r="B8" s="497"/>
      <c r="C8" s="497"/>
      <c r="D8" s="497"/>
      <c r="E8" s="497"/>
      <c r="F8" s="497"/>
      <c r="G8" s="497"/>
      <c r="H8" s="497"/>
      <c r="I8" s="497"/>
      <c r="J8" s="497"/>
      <c r="K8" s="497"/>
      <c r="L8" s="497"/>
      <c r="M8" s="497"/>
      <c r="N8" s="497"/>
      <c r="O8" s="497"/>
      <c r="P8" s="497"/>
      <c r="Q8" s="497"/>
      <c r="R8" s="497"/>
      <c r="S8" s="497"/>
      <c r="T8" s="497"/>
      <c r="U8" s="497"/>
      <c r="V8" s="497"/>
      <c r="W8" s="497"/>
      <c r="X8" s="497"/>
      <c r="Y8" s="497"/>
      <c r="Z8" s="497"/>
      <c r="AA8" s="497"/>
      <c r="AB8" s="497"/>
      <c r="AC8" s="497"/>
      <c r="AD8" s="497"/>
    </row>
    <row r="9" spans="1:30">
      <c r="A9" s="499" t="s">
        <v>193</v>
      </c>
      <c r="B9" s="499"/>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row>
    <row r="10" spans="1:30">
      <c r="A10" s="499"/>
      <c r="B10" s="499"/>
      <c r="C10" s="499"/>
      <c r="D10" s="499"/>
      <c r="E10" s="499"/>
      <c r="F10" s="499"/>
      <c r="G10" s="499"/>
      <c r="H10" s="499"/>
      <c r="I10" s="499"/>
      <c r="J10" s="499"/>
      <c r="K10" s="499"/>
      <c r="L10" s="499"/>
      <c r="M10" s="499"/>
      <c r="N10" s="499"/>
      <c r="O10" s="499"/>
      <c r="P10" s="499"/>
      <c r="Q10" s="499"/>
      <c r="R10" s="499"/>
      <c r="S10" s="499"/>
      <c r="T10" s="499"/>
      <c r="U10" s="499"/>
      <c r="V10" s="499"/>
      <c r="W10" s="499"/>
      <c r="X10" s="499"/>
      <c r="Y10" s="499"/>
      <c r="Z10" s="499"/>
      <c r="AA10" s="499"/>
      <c r="AB10" s="499"/>
      <c r="AC10" s="499"/>
      <c r="AD10" s="499"/>
    </row>
    <row r="11" spans="1:30">
      <c r="A11" s="499"/>
      <c r="B11" s="499"/>
      <c r="C11" s="499"/>
      <c r="D11" s="499"/>
      <c r="E11" s="499"/>
      <c r="F11" s="499"/>
      <c r="G11" s="499"/>
      <c r="H11" s="499"/>
      <c r="I11" s="499"/>
      <c r="J11" s="499"/>
      <c r="K11" s="499"/>
      <c r="L11" s="499"/>
      <c r="M11" s="499"/>
      <c r="N11" s="499"/>
      <c r="O11" s="499"/>
      <c r="P11" s="499"/>
      <c r="Q11" s="499"/>
      <c r="R11" s="499"/>
      <c r="S11" s="499"/>
      <c r="T11" s="499"/>
      <c r="U11" s="499"/>
      <c r="V11" s="499"/>
      <c r="W11" s="499"/>
      <c r="X11" s="499"/>
      <c r="Y11" s="499"/>
      <c r="Z11" s="499"/>
      <c r="AA11" s="499"/>
      <c r="AB11" s="499"/>
      <c r="AC11" s="499"/>
      <c r="AD11" s="499"/>
    </row>
    <row r="12" spans="1:30">
      <c r="A12" s="499"/>
      <c r="B12" s="499"/>
      <c r="C12" s="499"/>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row>
    <row r="13" spans="1:30" ht="15.75">
      <c r="A13" s="497" t="s">
        <v>2</v>
      </c>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row>
    <row r="15" spans="1:30">
      <c r="A15" s="5" t="s">
        <v>197</v>
      </c>
      <c r="B15" s="5"/>
      <c r="C15" s="5"/>
      <c r="D15" s="5"/>
      <c r="E15" s="5"/>
      <c r="F15" s="5"/>
      <c r="G15" s="6"/>
      <c r="H15" s="1"/>
      <c r="I15" s="1"/>
      <c r="J15" s="1"/>
      <c r="K15" s="1"/>
      <c r="L15" s="1"/>
      <c r="M15" s="1"/>
      <c r="N15" s="1"/>
      <c r="O15" s="1"/>
      <c r="P15" s="1"/>
      <c r="Q15" s="1"/>
      <c r="R15" s="522"/>
      <c r="S15" s="522"/>
      <c r="T15" s="522"/>
      <c r="U15" s="522"/>
      <c r="V15" s="522"/>
      <c r="W15" s="522"/>
      <c r="X15" s="522"/>
      <c r="Y15" s="522"/>
      <c r="Z15" s="522"/>
      <c r="AA15" s="522"/>
      <c r="AB15" s="522"/>
      <c r="AC15" s="522"/>
      <c r="AD15" s="1"/>
    </row>
    <row r="16" spans="1:30">
      <c r="A16" s="505"/>
      <c r="B16" s="506"/>
      <c r="C16" s="502">
        <v>2010</v>
      </c>
      <c r="D16" s="503"/>
      <c r="E16" s="502">
        <v>2011</v>
      </c>
      <c r="F16" s="503"/>
      <c r="G16" s="502">
        <v>2012</v>
      </c>
      <c r="H16" s="503"/>
      <c r="I16" s="502">
        <v>2013</v>
      </c>
      <c r="J16" s="503"/>
      <c r="K16" s="502">
        <v>2014</v>
      </c>
      <c r="L16" s="503"/>
      <c r="M16" s="509">
        <v>2015</v>
      </c>
      <c r="N16" s="509"/>
      <c r="O16" s="502">
        <v>2016</v>
      </c>
      <c r="P16" s="503"/>
      <c r="Q16" s="502">
        <v>2017</v>
      </c>
      <c r="R16" s="503"/>
      <c r="S16" s="502">
        <v>2018</v>
      </c>
      <c r="T16" s="503"/>
      <c r="U16" s="502">
        <v>2019</v>
      </c>
      <c r="V16" s="503"/>
      <c r="W16" s="502">
        <v>2020</v>
      </c>
      <c r="X16" s="503"/>
      <c r="Y16" s="502">
        <v>2021</v>
      </c>
      <c r="Z16" s="503"/>
      <c r="AA16" s="502">
        <v>2022</v>
      </c>
      <c r="AB16" s="503"/>
      <c r="AC16" s="502">
        <v>2023</v>
      </c>
      <c r="AD16" s="503"/>
    </row>
    <row r="17" spans="1:30" s="7" customFormat="1" ht="30">
      <c r="A17" s="507"/>
      <c r="B17" s="508"/>
      <c r="C17" s="137" t="s">
        <v>8</v>
      </c>
      <c r="D17" s="107" t="s">
        <v>27</v>
      </c>
      <c r="E17" s="137" t="s">
        <v>8</v>
      </c>
      <c r="F17" s="107" t="s">
        <v>27</v>
      </c>
      <c r="G17" s="137" t="s">
        <v>8</v>
      </c>
      <c r="H17" s="107" t="s">
        <v>27</v>
      </c>
      <c r="I17" s="137" t="s">
        <v>8</v>
      </c>
      <c r="J17" s="107" t="s">
        <v>27</v>
      </c>
      <c r="K17" s="137" t="s">
        <v>8</v>
      </c>
      <c r="L17" s="107" t="s">
        <v>27</v>
      </c>
      <c r="M17" s="137" t="s">
        <v>8</v>
      </c>
      <c r="N17" s="107" t="s">
        <v>27</v>
      </c>
      <c r="O17" s="137" t="s">
        <v>8</v>
      </c>
      <c r="P17" s="107" t="s">
        <v>27</v>
      </c>
      <c r="Q17" s="137" t="s">
        <v>8</v>
      </c>
      <c r="R17" s="107" t="s">
        <v>27</v>
      </c>
      <c r="S17" s="137" t="s">
        <v>8</v>
      </c>
      <c r="T17" s="107" t="s">
        <v>27</v>
      </c>
      <c r="U17" s="137" t="s">
        <v>8</v>
      </c>
      <c r="V17" s="107" t="s">
        <v>27</v>
      </c>
      <c r="W17" s="137" t="s">
        <v>8</v>
      </c>
      <c r="X17" s="107" t="s">
        <v>27</v>
      </c>
      <c r="Y17" s="137" t="s">
        <v>8</v>
      </c>
      <c r="Z17" s="107" t="s">
        <v>27</v>
      </c>
      <c r="AA17" s="137" t="s">
        <v>8</v>
      </c>
      <c r="AB17" s="107" t="s">
        <v>27</v>
      </c>
      <c r="AC17" s="137" t="s">
        <v>8</v>
      </c>
      <c r="AD17" s="107" t="s">
        <v>27</v>
      </c>
    </row>
    <row r="18" spans="1:30" ht="30">
      <c r="A18" s="511" t="s">
        <v>22</v>
      </c>
      <c r="B18" s="89" t="s">
        <v>97</v>
      </c>
      <c r="C18" s="208">
        <v>3023</v>
      </c>
      <c r="D18" s="209">
        <v>100</v>
      </c>
      <c r="E18" s="208">
        <v>2879</v>
      </c>
      <c r="F18" s="209">
        <v>100</v>
      </c>
      <c r="G18" s="208">
        <v>2536</v>
      </c>
      <c r="H18" s="209">
        <v>100</v>
      </c>
      <c r="I18" s="210">
        <v>2488</v>
      </c>
      <c r="J18" s="209">
        <v>100</v>
      </c>
      <c r="K18" s="208">
        <v>2533</v>
      </c>
      <c r="L18" s="209">
        <v>100</v>
      </c>
      <c r="M18" s="210">
        <v>2510</v>
      </c>
      <c r="N18" s="209">
        <v>100</v>
      </c>
      <c r="O18" s="208">
        <v>2477</v>
      </c>
      <c r="P18" s="209">
        <v>100</v>
      </c>
      <c r="Q18" s="210">
        <v>2654</v>
      </c>
      <c r="R18" s="209">
        <v>100</v>
      </c>
      <c r="S18" s="208">
        <v>2674</v>
      </c>
      <c r="T18" s="209">
        <v>100</v>
      </c>
      <c r="U18" s="210">
        <v>2074</v>
      </c>
      <c r="V18" s="209">
        <v>100</v>
      </c>
      <c r="W18" s="210">
        <f>SUM(W21,W19,W22,W23)</f>
        <v>2738</v>
      </c>
      <c r="X18" s="209">
        <v>100</v>
      </c>
      <c r="Y18" s="210">
        <f>SUM(Y21,Y19,Y22,Y23)</f>
        <v>2405</v>
      </c>
      <c r="Z18" s="209">
        <v>100</v>
      </c>
      <c r="AA18" s="210">
        <f>SUM(AA21,AA19,AA22,AA23)</f>
        <v>2531</v>
      </c>
      <c r="AB18" s="209">
        <v>100</v>
      </c>
      <c r="AC18" s="210">
        <f>SUM(AC21,AC19,AC22,AC23)</f>
        <v>2752</v>
      </c>
      <c r="AD18" s="209">
        <v>100</v>
      </c>
    </row>
    <row r="19" spans="1:30" ht="15" customHeight="1">
      <c r="A19" s="512"/>
      <c r="B19" s="214" t="s">
        <v>6</v>
      </c>
      <c r="C19" s="144">
        <v>233</v>
      </c>
      <c r="D19" s="143">
        <f>C19/C18*100</f>
        <v>7.7075752563678464</v>
      </c>
      <c r="E19" s="144">
        <v>221</v>
      </c>
      <c r="F19" s="143">
        <f>E19/E18*100</f>
        <v>7.6762764848905878</v>
      </c>
      <c r="G19" s="144">
        <v>197</v>
      </c>
      <c r="H19" s="143">
        <f>G19/G18*100</f>
        <v>7.7681388012618298</v>
      </c>
      <c r="I19" s="170">
        <v>180</v>
      </c>
      <c r="J19" s="143">
        <f>I19/I18*100</f>
        <v>7.234726688102894</v>
      </c>
      <c r="K19" s="144">
        <v>179</v>
      </c>
      <c r="L19" s="143">
        <f>K19/K18*100</f>
        <v>7.0667193051717332</v>
      </c>
      <c r="M19" s="170">
        <v>129</v>
      </c>
      <c r="N19" s="143">
        <f>M19/M18*100</f>
        <v>5.1394422310756971</v>
      </c>
      <c r="O19" s="144">
        <v>209</v>
      </c>
      <c r="P19" s="143">
        <f>O19/O18*100</f>
        <v>8.4376261606782403</v>
      </c>
      <c r="Q19" s="170">
        <v>197</v>
      </c>
      <c r="R19" s="143">
        <f>Q19/Q18*100</f>
        <v>7.4227581009796539</v>
      </c>
      <c r="S19" s="144">
        <v>208</v>
      </c>
      <c r="T19" s="143">
        <f>S19/S18*100</f>
        <v>7.7786088257292443</v>
      </c>
      <c r="U19" s="170">
        <v>157</v>
      </c>
      <c r="V19" s="143">
        <f>U19/U18*100</f>
        <v>7.5699132111861136</v>
      </c>
      <c r="W19" s="170">
        <v>161</v>
      </c>
      <c r="X19" s="143">
        <f>W19/W18*100</f>
        <v>5.8802045288531772</v>
      </c>
      <c r="Y19" s="170">
        <v>185</v>
      </c>
      <c r="Z19" s="143">
        <f>Y19/Y18*100</f>
        <v>7.6923076923076925</v>
      </c>
      <c r="AA19" s="170">
        <v>212</v>
      </c>
      <c r="AB19" s="143">
        <f>AA19/AA18*100</f>
        <v>8.3761359146582386</v>
      </c>
      <c r="AC19" s="170">
        <v>216</v>
      </c>
      <c r="AD19" s="143">
        <f>AC19/AC18*100</f>
        <v>7.8488372093023253</v>
      </c>
    </row>
    <row r="20" spans="1:30">
      <c r="A20" s="512"/>
      <c r="B20" s="214" t="s">
        <v>192</v>
      </c>
      <c r="C20" s="144">
        <v>93</v>
      </c>
      <c r="D20" s="145">
        <v>0</v>
      </c>
      <c r="E20" s="144">
        <v>91</v>
      </c>
      <c r="F20" s="145">
        <v>0</v>
      </c>
      <c r="G20" s="144">
        <v>74</v>
      </c>
      <c r="H20" s="145">
        <v>0</v>
      </c>
      <c r="I20" s="170">
        <v>65</v>
      </c>
      <c r="J20" s="145">
        <v>0</v>
      </c>
      <c r="K20" s="144">
        <v>52</v>
      </c>
      <c r="L20" s="145">
        <v>0</v>
      </c>
      <c r="M20" s="170">
        <v>54</v>
      </c>
      <c r="N20" s="145">
        <v>0</v>
      </c>
      <c r="O20" s="144">
        <v>66</v>
      </c>
      <c r="P20" s="145">
        <v>0</v>
      </c>
      <c r="Q20" s="170">
        <v>53</v>
      </c>
      <c r="R20" s="145">
        <v>0</v>
      </c>
      <c r="S20" s="144">
        <v>69</v>
      </c>
      <c r="T20" s="145">
        <v>0</v>
      </c>
      <c r="U20" s="170">
        <v>79</v>
      </c>
      <c r="V20" s="145">
        <v>0</v>
      </c>
      <c r="W20" s="170">
        <v>94</v>
      </c>
      <c r="X20" s="145">
        <v>0</v>
      </c>
      <c r="Y20" s="170">
        <v>91</v>
      </c>
      <c r="Z20" s="145">
        <v>0</v>
      </c>
      <c r="AA20" s="170">
        <v>95</v>
      </c>
      <c r="AB20" s="145">
        <v>0</v>
      </c>
      <c r="AC20" s="170">
        <v>94</v>
      </c>
      <c r="AD20" s="145">
        <v>0</v>
      </c>
    </row>
    <row r="21" spans="1:30">
      <c r="A21" s="512"/>
      <c r="B21" s="214" t="s">
        <v>98</v>
      </c>
      <c r="C21" s="144">
        <v>511</v>
      </c>
      <c r="D21" s="143">
        <f>C21/C18*100</f>
        <v>16.903738008600726</v>
      </c>
      <c r="E21" s="144">
        <v>479</v>
      </c>
      <c r="F21" s="143">
        <f>E21/E18*100</f>
        <v>16.637721431052448</v>
      </c>
      <c r="G21" s="144">
        <v>441</v>
      </c>
      <c r="H21" s="143">
        <f>G21/G18*100</f>
        <v>17.389589905362776</v>
      </c>
      <c r="I21" s="170">
        <v>377</v>
      </c>
      <c r="J21" s="143">
        <f>I21/I18*100</f>
        <v>15.152733118971062</v>
      </c>
      <c r="K21" s="144">
        <v>358</v>
      </c>
      <c r="L21" s="143">
        <f>K21/K18*100</f>
        <v>14.133438610343466</v>
      </c>
      <c r="M21" s="170">
        <v>300</v>
      </c>
      <c r="N21" s="143">
        <f>M21/M18*100</f>
        <v>11.952191235059761</v>
      </c>
      <c r="O21" s="144">
        <v>343</v>
      </c>
      <c r="P21" s="143">
        <f>O21/O18*100</f>
        <v>13.847396043601131</v>
      </c>
      <c r="Q21" s="170">
        <v>422</v>
      </c>
      <c r="R21" s="143">
        <f>Q21/Q18*100</f>
        <v>15.900527505651846</v>
      </c>
      <c r="S21" s="144">
        <v>369</v>
      </c>
      <c r="T21" s="143">
        <f>S21/S18*100</f>
        <v>13.799551234106207</v>
      </c>
      <c r="U21" s="170">
        <v>313</v>
      </c>
      <c r="V21" s="143">
        <f>U21/U18*100</f>
        <v>15.091610414657666</v>
      </c>
      <c r="W21" s="170">
        <v>392</v>
      </c>
      <c r="X21" s="143">
        <f>W21/W18*100</f>
        <v>14.317019722425128</v>
      </c>
      <c r="Y21" s="170">
        <v>368</v>
      </c>
      <c r="Z21" s="143">
        <f>Y21/Y18*100</f>
        <v>15.301455301455302</v>
      </c>
      <c r="AA21" s="170">
        <v>370</v>
      </c>
      <c r="AB21" s="143">
        <f>AA21/AA18*100</f>
        <v>14.618727775582773</v>
      </c>
      <c r="AC21" s="170">
        <v>380</v>
      </c>
      <c r="AD21" s="143">
        <f>AC21/AC18*100</f>
        <v>13.80813953488372</v>
      </c>
    </row>
    <row r="22" spans="1:30">
      <c r="A22" s="512"/>
      <c r="B22" s="214" t="s">
        <v>99</v>
      </c>
      <c r="C22" s="144">
        <v>891</v>
      </c>
      <c r="D22" s="143">
        <f>C22/C18*100</f>
        <v>29.474032418127688</v>
      </c>
      <c r="E22" s="144">
        <v>833</v>
      </c>
      <c r="F22" s="143">
        <f>E22/E18*100</f>
        <v>28.933657519972211</v>
      </c>
      <c r="G22" s="144">
        <v>849</v>
      </c>
      <c r="H22" s="143">
        <f>G22/G18*100</f>
        <v>33.477917981072551</v>
      </c>
      <c r="I22" s="170">
        <v>936</v>
      </c>
      <c r="J22" s="143">
        <f>I22/I18*100</f>
        <v>37.620578778135048</v>
      </c>
      <c r="K22" s="144">
        <v>1010</v>
      </c>
      <c r="L22" s="143">
        <f>K22/K18*100</f>
        <v>39.873667587840508</v>
      </c>
      <c r="M22" s="170">
        <v>1052</v>
      </c>
      <c r="N22" s="143">
        <f>M22/M18*100</f>
        <v>41.91235059760956</v>
      </c>
      <c r="O22" s="144">
        <v>1060</v>
      </c>
      <c r="P22" s="143">
        <f>O22/O18*100</f>
        <v>42.793702058942266</v>
      </c>
      <c r="Q22" s="170">
        <v>1038</v>
      </c>
      <c r="R22" s="143">
        <f>Q22/Q18*100</f>
        <v>39.110776186887719</v>
      </c>
      <c r="S22" s="144">
        <v>1045</v>
      </c>
      <c r="T22" s="143">
        <f>S22/S18*100</f>
        <v>39.080029917726257</v>
      </c>
      <c r="U22" s="170">
        <v>1031</v>
      </c>
      <c r="V22" s="143">
        <f>U22/U18*100</f>
        <v>49.710703953712631</v>
      </c>
      <c r="W22" s="170">
        <v>1145</v>
      </c>
      <c r="X22" s="143">
        <f>W22/W18*100</f>
        <v>41.818845872899928</v>
      </c>
      <c r="Y22" s="170">
        <v>1072</v>
      </c>
      <c r="Z22" s="143">
        <f>Y22/Y18*100</f>
        <v>44.57380457380458</v>
      </c>
      <c r="AA22" s="170">
        <v>1078</v>
      </c>
      <c r="AB22" s="143">
        <f>AA22/AA18*100</f>
        <v>42.591860924535759</v>
      </c>
      <c r="AC22" s="170">
        <v>1089</v>
      </c>
      <c r="AD22" s="143">
        <f>AC22/AC18*100</f>
        <v>39.571220930232556</v>
      </c>
    </row>
    <row r="23" spans="1:30">
      <c r="A23" s="513"/>
      <c r="B23" s="153" t="s">
        <v>7</v>
      </c>
      <c r="C23" s="211">
        <v>1388</v>
      </c>
      <c r="D23" s="212">
        <f>C23/C18*100</f>
        <v>45.914654316903736</v>
      </c>
      <c r="E23" s="211">
        <v>1346</v>
      </c>
      <c r="F23" s="212">
        <f>E23/E18*100</f>
        <v>46.752344564084751</v>
      </c>
      <c r="G23" s="211">
        <v>1049</v>
      </c>
      <c r="H23" s="212">
        <f>G23/G18*100</f>
        <v>41.364353312302839</v>
      </c>
      <c r="I23" s="213">
        <v>995</v>
      </c>
      <c r="J23" s="212">
        <f>I23/I18*100</f>
        <v>39.991961414790993</v>
      </c>
      <c r="K23" s="211">
        <v>986</v>
      </c>
      <c r="L23" s="212">
        <f>K23/K18*100</f>
        <v>38.926174496644293</v>
      </c>
      <c r="M23" s="213">
        <v>1029</v>
      </c>
      <c r="N23" s="212">
        <f>M23/M18*100</f>
        <v>40.996015936254985</v>
      </c>
      <c r="O23" s="211">
        <v>865</v>
      </c>
      <c r="P23" s="212">
        <f>O23/O18*100</f>
        <v>34.921275736778362</v>
      </c>
      <c r="Q23" s="213">
        <v>997</v>
      </c>
      <c r="R23" s="212">
        <f>Q23/Q18*100</f>
        <v>37.56593820648078</v>
      </c>
      <c r="S23" s="211">
        <v>1052</v>
      </c>
      <c r="T23" s="212">
        <f>S23/S18*100</f>
        <v>39.341810022438295</v>
      </c>
      <c r="U23" s="213">
        <v>573</v>
      </c>
      <c r="V23" s="212">
        <f>U23/U18*100</f>
        <v>27.627772420443584</v>
      </c>
      <c r="W23" s="213">
        <v>1040</v>
      </c>
      <c r="X23" s="212">
        <f>W23/W18*100</f>
        <v>37.983929875821772</v>
      </c>
      <c r="Y23" s="213">
        <v>780</v>
      </c>
      <c r="Z23" s="212">
        <f>Y23/Y18*100</f>
        <v>32.432432432432435</v>
      </c>
      <c r="AA23" s="213">
        <v>871</v>
      </c>
      <c r="AB23" s="212">
        <f>AA23/AA18*100</f>
        <v>34.41327538522323</v>
      </c>
      <c r="AC23" s="213">
        <v>1067</v>
      </c>
      <c r="AD23" s="212">
        <f>AC23/AC18*100</f>
        <v>38.771802325581397</v>
      </c>
    </row>
    <row r="24" spans="1:30" ht="30">
      <c r="A24" s="511" t="s">
        <v>88</v>
      </c>
      <c r="B24" s="89" t="s">
        <v>97</v>
      </c>
      <c r="C24" s="208">
        <v>2240</v>
      </c>
      <c r="D24" s="209">
        <v>100</v>
      </c>
      <c r="E24" s="208">
        <v>1895</v>
      </c>
      <c r="F24" s="209">
        <v>100</v>
      </c>
      <c r="G24" s="208">
        <v>1705</v>
      </c>
      <c r="H24" s="209">
        <v>100</v>
      </c>
      <c r="I24" s="210">
        <v>1599</v>
      </c>
      <c r="J24" s="209">
        <v>100</v>
      </c>
      <c r="K24" s="208">
        <v>1619</v>
      </c>
      <c r="L24" s="209">
        <v>100</v>
      </c>
      <c r="M24" s="210">
        <v>1572</v>
      </c>
      <c r="N24" s="209">
        <v>100</v>
      </c>
      <c r="O24" s="208">
        <v>1535</v>
      </c>
      <c r="P24" s="209">
        <v>100</v>
      </c>
      <c r="Q24" s="210">
        <v>1718</v>
      </c>
      <c r="R24" s="209">
        <v>100</v>
      </c>
      <c r="S24" s="208">
        <v>1641</v>
      </c>
      <c r="T24" s="209">
        <v>100</v>
      </c>
      <c r="U24" s="210">
        <v>1550</v>
      </c>
      <c r="V24" s="209">
        <v>100</v>
      </c>
      <c r="W24" s="210">
        <f>SUM(W27,W25,W28,W29)</f>
        <v>1309</v>
      </c>
      <c r="X24" s="209">
        <v>100</v>
      </c>
      <c r="Y24" s="210">
        <f>SUM(Y27,Y25,Y28,Y29)</f>
        <v>1595</v>
      </c>
      <c r="Z24" s="209">
        <v>100</v>
      </c>
      <c r="AA24" s="210">
        <f>SUM(AA27,AA25,AA28,AA29)</f>
        <v>1583</v>
      </c>
      <c r="AB24" s="209">
        <v>100</v>
      </c>
      <c r="AC24" s="210">
        <f>SUM(AC27,AC25,AC28,AC29)</f>
        <v>1572</v>
      </c>
      <c r="AD24" s="209">
        <v>100</v>
      </c>
    </row>
    <row r="25" spans="1:30" ht="15" customHeight="1">
      <c r="A25" s="512"/>
      <c r="B25" s="214" t="s">
        <v>6</v>
      </c>
      <c r="C25" s="144">
        <v>93</v>
      </c>
      <c r="D25" s="143">
        <f>C25/C24*100</f>
        <v>4.1517857142857144</v>
      </c>
      <c r="E25" s="144">
        <v>69</v>
      </c>
      <c r="F25" s="143">
        <f>E25/E24*100</f>
        <v>3.6411609498680741</v>
      </c>
      <c r="G25" s="144">
        <v>65</v>
      </c>
      <c r="H25" s="143">
        <f>G25/G24*100</f>
        <v>3.8123167155425222</v>
      </c>
      <c r="I25" s="170">
        <v>56</v>
      </c>
      <c r="J25" s="143">
        <f>I25/I24*100</f>
        <v>3.5021888680425266</v>
      </c>
      <c r="K25" s="144">
        <v>84</v>
      </c>
      <c r="L25" s="143">
        <f>K25/K24*100</f>
        <v>5.1883878937615808</v>
      </c>
      <c r="M25" s="170">
        <v>71</v>
      </c>
      <c r="N25" s="143">
        <f>M25/M24*100</f>
        <v>4.5165394402035624</v>
      </c>
      <c r="O25" s="144">
        <v>60</v>
      </c>
      <c r="P25" s="143">
        <f>O25/O24*100</f>
        <v>3.9087947882736152</v>
      </c>
      <c r="Q25" s="170">
        <v>57</v>
      </c>
      <c r="R25" s="143">
        <f>Q25/Q24*100</f>
        <v>3.3178114086146682</v>
      </c>
      <c r="S25" s="144">
        <v>66</v>
      </c>
      <c r="T25" s="143">
        <f>S25/S24*100</f>
        <v>4.0219378427787937</v>
      </c>
      <c r="U25" s="170">
        <v>79</v>
      </c>
      <c r="V25" s="143">
        <f>U25/U24*100</f>
        <v>5.096774193548387</v>
      </c>
      <c r="W25" s="170">
        <v>70</v>
      </c>
      <c r="X25" s="143">
        <f>W25/W24*100</f>
        <v>5.3475935828877006</v>
      </c>
      <c r="Y25" s="170">
        <v>57</v>
      </c>
      <c r="Z25" s="143">
        <f>Y25/Y24*100</f>
        <v>3.5736677115987465</v>
      </c>
      <c r="AA25" s="170">
        <v>79</v>
      </c>
      <c r="AB25" s="143">
        <f>AA25/AA24*100</f>
        <v>4.9905243209096648</v>
      </c>
      <c r="AC25" s="170">
        <v>85</v>
      </c>
      <c r="AD25" s="143">
        <f>AC25/AC24*100</f>
        <v>5.4071246819338423</v>
      </c>
    </row>
    <row r="26" spans="1:30">
      <c r="A26" s="512"/>
      <c r="B26" s="214" t="s">
        <v>192</v>
      </c>
      <c r="C26" s="144">
        <v>45</v>
      </c>
      <c r="D26" s="145">
        <v>0</v>
      </c>
      <c r="E26" s="144">
        <v>34</v>
      </c>
      <c r="F26" s="145">
        <v>0</v>
      </c>
      <c r="G26" s="144">
        <v>38</v>
      </c>
      <c r="H26" s="145">
        <v>0</v>
      </c>
      <c r="I26" s="170">
        <v>37</v>
      </c>
      <c r="J26" s="145">
        <v>0</v>
      </c>
      <c r="K26" s="144">
        <v>45</v>
      </c>
      <c r="L26" s="145">
        <v>0</v>
      </c>
      <c r="M26" s="170">
        <v>54</v>
      </c>
      <c r="N26" s="145">
        <v>0</v>
      </c>
      <c r="O26" s="144">
        <v>41</v>
      </c>
      <c r="P26" s="145">
        <v>0</v>
      </c>
      <c r="Q26" s="170">
        <v>38</v>
      </c>
      <c r="R26" s="145">
        <v>0</v>
      </c>
      <c r="S26" s="144">
        <v>43</v>
      </c>
      <c r="T26" s="145">
        <v>0</v>
      </c>
      <c r="U26" s="170">
        <v>47</v>
      </c>
      <c r="V26" s="145">
        <v>0</v>
      </c>
      <c r="W26" s="170">
        <v>52</v>
      </c>
      <c r="X26" s="145">
        <v>0</v>
      </c>
      <c r="Y26" s="170">
        <v>34</v>
      </c>
      <c r="Z26" s="145">
        <v>0</v>
      </c>
      <c r="AA26" s="170">
        <v>49</v>
      </c>
      <c r="AB26" s="145">
        <v>0</v>
      </c>
      <c r="AC26" s="170">
        <v>62</v>
      </c>
      <c r="AD26" s="145">
        <v>0</v>
      </c>
    </row>
    <row r="27" spans="1:30">
      <c r="A27" s="512"/>
      <c r="B27" s="214" t="s">
        <v>98</v>
      </c>
      <c r="C27" s="144">
        <v>199</v>
      </c>
      <c r="D27" s="143">
        <f>C27/C24*100</f>
        <v>8.8839285714285712</v>
      </c>
      <c r="E27" s="144">
        <v>181</v>
      </c>
      <c r="F27" s="143">
        <f>E27/E24*100</f>
        <v>9.5514511873350934</v>
      </c>
      <c r="G27" s="144">
        <v>183</v>
      </c>
      <c r="H27" s="143">
        <f>G27/G24*100</f>
        <v>10.733137829912023</v>
      </c>
      <c r="I27" s="170">
        <v>173</v>
      </c>
      <c r="J27" s="143">
        <f>I27/I24*100</f>
        <v>10.819262038774234</v>
      </c>
      <c r="K27" s="144">
        <v>169</v>
      </c>
      <c r="L27" s="143">
        <f>K27/K24*100</f>
        <v>10.438542310067943</v>
      </c>
      <c r="M27" s="170">
        <v>153</v>
      </c>
      <c r="N27" s="143">
        <f>M27/M24*100</f>
        <v>9.7328244274809155</v>
      </c>
      <c r="O27" s="144">
        <v>176</v>
      </c>
      <c r="P27" s="143">
        <f>O27/O24*100</f>
        <v>11.465798045602606</v>
      </c>
      <c r="Q27" s="170">
        <v>223</v>
      </c>
      <c r="R27" s="143">
        <f>Q27/Q24*100</f>
        <v>12.980209545983701</v>
      </c>
      <c r="S27" s="144">
        <v>217</v>
      </c>
      <c r="T27" s="143">
        <f>S27/S24*100</f>
        <v>13.223644119439365</v>
      </c>
      <c r="U27" s="170">
        <v>192</v>
      </c>
      <c r="V27" s="143">
        <f>U27/U24*100</f>
        <v>12.387096774193548</v>
      </c>
      <c r="W27" s="170">
        <v>183</v>
      </c>
      <c r="X27" s="143">
        <f>W27/W24*100</f>
        <v>13.980137509549273</v>
      </c>
      <c r="Y27" s="170">
        <v>191</v>
      </c>
      <c r="Z27" s="143">
        <f>Y27/Y24*100</f>
        <v>11.974921630094045</v>
      </c>
      <c r="AA27" s="170">
        <v>177</v>
      </c>
      <c r="AB27" s="143">
        <f>AA27/AA24*100</f>
        <v>11.181301326595072</v>
      </c>
      <c r="AC27" s="170">
        <v>147</v>
      </c>
      <c r="AD27" s="143">
        <f>AC27/AC24*100</f>
        <v>9.3511450381679388</v>
      </c>
    </row>
    <row r="28" spans="1:30">
      <c r="A28" s="512"/>
      <c r="B28" s="214" t="s">
        <v>99</v>
      </c>
      <c r="C28" s="144">
        <v>457</v>
      </c>
      <c r="D28" s="143">
        <f>C28/C24*100</f>
        <v>20.401785714285715</v>
      </c>
      <c r="E28" s="144">
        <v>346</v>
      </c>
      <c r="F28" s="143">
        <f>E28/E24*100</f>
        <v>18.258575197889183</v>
      </c>
      <c r="G28" s="144">
        <v>384</v>
      </c>
      <c r="H28" s="143">
        <f>G28/G24*100</f>
        <v>22.521994134897362</v>
      </c>
      <c r="I28" s="170">
        <v>390</v>
      </c>
      <c r="J28" s="143">
        <f>I28/I24*100</f>
        <v>24.390243902439025</v>
      </c>
      <c r="K28" s="144">
        <v>378</v>
      </c>
      <c r="L28" s="143">
        <f>K28/K24*100</f>
        <v>23.347745521927116</v>
      </c>
      <c r="M28" s="170">
        <v>389</v>
      </c>
      <c r="N28" s="143">
        <f>M28/M24*100</f>
        <v>24.74554707379135</v>
      </c>
      <c r="O28" s="144">
        <v>403</v>
      </c>
      <c r="P28" s="143">
        <f>O28/O24*100</f>
        <v>26.254071661237781</v>
      </c>
      <c r="Q28" s="170">
        <v>471</v>
      </c>
      <c r="R28" s="143">
        <f>Q28/Q24*100</f>
        <v>27.41559953434226</v>
      </c>
      <c r="S28" s="144">
        <v>410</v>
      </c>
      <c r="T28" s="143">
        <f>S28/S24*100</f>
        <v>24.984765386959172</v>
      </c>
      <c r="U28" s="170">
        <v>399</v>
      </c>
      <c r="V28" s="143">
        <f>U28/U24*100</f>
        <v>25.741935483870972</v>
      </c>
      <c r="W28" s="170">
        <v>461</v>
      </c>
      <c r="X28" s="143">
        <f>W28/W24*100</f>
        <v>35.21772345301757</v>
      </c>
      <c r="Y28" s="170">
        <v>425</v>
      </c>
      <c r="Z28" s="143">
        <f>Y28/Y24*100</f>
        <v>26.645768025078372</v>
      </c>
      <c r="AA28" s="170">
        <v>412</v>
      </c>
      <c r="AB28" s="143">
        <f>AA28/AA24*100</f>
        <v>26.026531901452937</v>
      </c>
      <c r="AC28" s="170">
        <v>480</v>
      </c>
      <c r="AD28" s="143">
        <f>AC28/AC24*100</f>
        <v>30.534351145038169</v>
      </c>
    </row>
    <row r="29" spans="1:30">
      <c r="A29" s="513"/>
      <c r="B29" s="153" t="s">
        <v>7</v>
      </c>
      <c r="C29" s="211">
        <v>1491</v>
      </c>
      <c r="D29" s="212">
        <f>C29/C24*100</f>
        <v>66.5625</v>
      </c>
      <c r="E29" s="211">
        <v>1299</v>
      </c>
      <c r="F29" s="212">
        <f>E29/E24*100</f>
        <v>68.548812664907658</v>
      </c>
      <c r="G29" s="211">
        <v>1073</v>
      </c>
      <c r="H29" s="212">
        <f>G29/G24*100</f>
        <v>62.932551319648091</v>
      </c>
      <c r="I29" s="213">
        <v>980</v>
      </c>
      <c r="J29" s="212">
        <f>I29/I24*100</f>
        <v>61.288305190744218</v>
      </c>
      <c r="K29" s="211">
        <v>988</v>
      </c>
      <c r="L29" s="212">
        <f>K29/K24*100</f>
        <v>61.025324274243367</v>
      </c>
      <c r="M29" s="213">
        <v>959</v>
      </c>
      <c r="N29" s="212">
        <f>M29/M24*100</f>
        <v>61.005089058524177</v>
      </c>
      <c r="O29" s="211">
        <v>896</v>
      </c>
      <c r="P29" s="212">
        <f>O29/O24*100</f>
        <v>58.371335504885991</v>
      </c>
      <c r="Q29" s="213">
        <v>967</v>
      </c>
      <c r="R29" s="212">
        <f>Q29/Q24*100</f>
        <v>56.286379511059373</v>
      </c>
      <c r="S29" s="211">
        <v>948</v>
      </c>
      <c r="T29" s="212">
        <f>S29/S24*100</f>
        <v>57.769652650822664</v>
      </c>
      <c r="U29" s="213">
        <v>880</v>
      </c>
      <c r="V29" s="212">
        <f>U29/U24*100</f>
        <v>56.774193548387096</v>
      </c>
      <c r="W29" s="213">
        <v>595</v>
      </c>
      <c r="X29" s="212">
        <f>W29/W24*100</f>
        <v>45.454545454545453</v>
      </c>
      <c r="Y29" s="213">
        <v>922</v>
      </c>
      <c r="Z29" s="212">
        <f>Y29/Y24*100</f>
        <v>57.805642633228835</v>
      </c>
      <c r="AA29" s="213">
        <v>915</v>
      </c>
      <c r="AB29" s="212">
        <f>AA29/AA24*100</f>
        <v>57.801642451042326</v>
      </c>
      <c r="AC29" s="213">
        <v>860</v>
      </c>
      <c r="AD29" s="212">
        <f>AC29/AC24*100</f>
        <v>54.707379134860048</v>
      </c>
    </row>
    <row r="30" spans="1:30" ht="30">
      <c r="A30" s="511" t="s">
        <v>23</v>
      </c>
      <c r="B30" s="89" t="s">
        <v>97</v>
      </c>
      <c r="C30" s="208">
        <v>5485</v>
      </c>
      <c r="D30" s="209">
        <v>100</v>
      </c>
      <c r="E30" s="208">
        <v>5271</v>
      </c>
      <c r="F30" s="209">
        <v>100</v>
      </c>
      <c r="G30" s="208">
        <v>4518</v>
      </c>
      <c r="H30" s="209">
        <v>100</v>
      </c>
      <c r="I30" s="210">
        <v>4877</v>
      </c>
      <c r="J30" s="209">
        <v>100</v>
      </c>
      <c r="K30" s="208">
        <v>4851</v>
      </c>
      <c r="L30" s="209">
        <v>100</v>
      </c>
      <c r="M30" s="210">
        <v>5032</v>
      </c>
      <c r="N30" s="209">
        <v>100</v>
      </c>
      <c r="O30" s="208">
        <v>5270</v>
      </c>
      <c r="P30" s="209">
        <v>100</v>
      </c>
      <c r="Q30" s="210">
        <v>5319</v>
      </c>
      <c r="R30" s="209">
        <v>100</v>
      </c>
      <c r="S30" s="208">
        <v>4801</v>
      </c>
      <c r="T30" s="209">
        <v>100</v>
      </c>
      <c r="U30" s="210">
        <v>4592</v>
      </c>
      <c r="V30" s="209">
        <v>100</v>
      </c>
      <c r="W30" s="210">
        <f>SUM(W33,W31,W34,W35)</f>
        <v>5504</v>
      </c>
      <c r="X30" s="209">
        <v>100</v>
      </c>
      <c r="Y30" s="210">
        <f>SUM(Y33,Y31,Y34,Y35)</f>
        <v>5759</v>
      </c>
      <c r="Z30" s="209">
        <v>100</v>
      </c>
      <c r="AA30" s="210">
        <f>SUM(AA33,AA31,AA34,AA35)</f>
        <v>5786</v>
      </c>
      <c r="AB30" s="209">
        <v>100</v>
      </c>
      <c r="AC30" s="210">
        <f>SUM(AC33,AC31,AC34,AC35)</f>
        <v>5954</v>
      </c>
      <c r="AD30" s="209">
        <v>100</v>
      </c>
    </row>
    <row r="31" spans="1:30" ht="15" customHeight="1">
      <c r="A31" s="512"/>
      <c r="B31" s="214" t="s">
        <v>6</v>
      </c>
      <c r="C31" s="144">
        <v>387</v>
      </c>
      <c r="D31" s="143">
        <f>C31/C30*100</f>
        <v>7.0556061987237921</v>
      </c>
      <c r="E31" s="144">
        <v>302</v>
      </c>
      <c r="F31" s="143">
        <f>E31/E30*100</f>
        <v>5.7294630999810279</v>
      </c>
      <c r="G31" s="144">
        <v>307</v>
      </c>
      <c r="H31" s="143">
        <f>G31/G30*100</f>
        <v>6.7950420540061982</v>
      </c>
      <c r="I31" s="170">
        <v>299</v>
      </c>
      <c r="J31" s="143">
        <f>I31/I30*100</f>
        <v>6.1308181258970684</v>
      </c>
      <c r="K31" s="144">
        <v>269</v>
      </c>
      <c r="L31" s="143">
        <f>K31/K30*100</f>
        <v>5.5452484023912598</v>
      </c>
      <c r="M31" s="170">
        <v>215</v>
      </c>
      <c r="N31" s="143">
        <f>M31/M30*100</f>
        <v>4.2726550079491252</v>
      </c>
      <c r="O31" s="144">
        <v>324</v>
      </c>
      <c r="P31" s="143">
        <f>O31/O30*100</f>
        <v>6.1480075901328268</v>
      </c>
      <c r="Q31" s="170">
        <v>368</v>
      </c>
      <c r="R31" s="143">
        <f>Q31/Q30*100</f>
        <v>6.9185937206241777</v>
      </c>
      <c r="S31" s="144">
        <v>303</v>
      </c>
      <c r="T31" s="143">
        <f>S31/S30*100</f>
        <v>6.3111851697563006</v>
      </c>
      <c r="U31" s="170">
        <v>412</v>
      </c>
      <c r="V31" s="143">
        <f>U31/U30*100</f>
        <v>8.9721254355400699</v>
      </c>
      <c r="W31" s="170">
        <v>237</v>
      </c>
      <c r="X31" s="143">
        <f>W31/W30*100</f>
        <v>4.3059593023255811</v>
      </c>
      <c r="Y31" s="170">
        <v>340</v>
      </c>
      <c r="Z31" s="143">
        <f>Y31/Y30*100</f>
        <v>5.9038027435318634</v>
      </c>
      <c r="AA31" s="170">
        <v>391</v>
      </c>
      <c r="AB31" s="143">
        <f>AA31/AA30*100</f>
        <v>6.7576909782232981</v>
      </c>
      <c r="AC31" s="170">
        <v>370</v>
      </c>
      <c r="AD31" s="143">
        <f>AC31/AC30*100</f>
        <v>6.2143097077594893</v>
      </c>
    </row>
    <row r="32" spans="1:30">
      <c r="A32" s="512"/>
      <c r="B32" s="214" t="s">
        <v>192</v>
      </c>
      <c r="C32" s="144">
        <v>185</v>
      </c>
      <c r="D32" s="145">
        <v>0</v>
      </c>
      <c r="E32" s="144">
        <v>99</v>
      </c>
      <c r="F32" s="145">
        <v>0</v>
      </c>
      <c r="G32" s="144">
        <v>111</v>
      </c>
      <c r="H32" s="145">
        <v>0</v>
      </c>
      <c r="I32" s="170">
        <v>127</v>
      </c>
      <c r="J32" s="145">
        <v>0</v>
      </c>
      <c r="K32" s="144">
        <v>135</v>
      </c>
      <c r="L32" s="145">
        <v>0</v>
      </c>
      <c r="M32" s="170">
        <v>96</v>
      </c>
      <c r="N32" s="145">
        <v>0</v>
      </c>
      <c r="O32" s="144">
        <v>139</v>
      </c>
      <c r="P32" s="145">
        <v>0</v>
      </c>
      <c r="Q32" s="170">
        <v>204</v>
      </c>
      <c r="R32" s="145">
        <v>0</v>
      </c>
      <c r="S32" s="144">
        <v>137</v>
      </c>
      <c r="T32" s="145">
        <v>0</v>
      </c>
      <c r="U32" s="170">
        <v>250</v>
      </c>
      <c r="V32" s="145">
        <v>0</v>
      </c>
      <c r="W32" s="170">
        <v>145</v>
      </c>
      <c r="X32" s="145">
        <v>0</v>
      </c>
      <c r="Y32" s="170">
        <v>217</v>
      </c>
      <c r="Z32" s="145">
        <v>0</v>
      </c>
      <c r="AA32" s="170">
        <v>256</v>
      </c>
      <c r="AB32" s="145">
        <v>0</v>
      </c>
      <c r="AC32" s="170">
        <v>216</v>
      </c>
      <c r="AD32" s="145">
        <v>0</v>
      </c>
    </row>
    <row r="33" spans="1:30">
      <c r="A33" s="512"/>
      <c r="B33" s="214" t="s">
        <v>98</v>
      </c>
      <c r="C33" s="144">
        <v>912</v>
      </c>
      <c r="D33" s="143">
        <f>C33/C30*100</f>
        <v>16.627164995442115</v>
      </c>
      <c r="E33" s="144">
        <v>873</v>
      </c>
      <c r="F33" s="143">
        <f>E33/E30*100</f>
        <v>16.562322140011382</v>
      </c>
      <c r="G33" s="144">
        <v>780</v>
      </c>
      <c r="H33" s="143">
        <f>G33/G30*100</f>
        <v>17.264276228419657</v>
      </c>
      <c r="I33" s="170">
        <v>688</v>
      </c>
      <c r="J33" s="143">
        <f>I33/I30*100</f>
        <v>14.107033012097601</v>
      </c>
      <c r="K33" s="144">
        <v>770</v>
      </c>
      <c r="L33" s="143">
        <f>K33/K30*100</f>
        <v>15.873015873015872</v>
      </c>
      <c r="M33" s="170">
        <v>574</v>
      </c>
      <c r="N33" s="143">
        <f>M33/M30*100</f>
        <v>11.406995230524643</v>
      </c>
      <c r="O33" s="144">
        <v>880</v>
      </c>
      <c r="P33" s="143">
        <f>O33/O30*100</f>
        <v>16.698292220113853</v>
      </c>
      <c r="Q33" s="170">
        <v>969</v>
      </c>
      <c r="R33" s="143">
        <f>Q33/Q30*100</f>
        <v>18.217710095882687</v>
      </c>
      <c r="S33" s="144">
        <v>1005</v>
      </c>
      <c r="T33" s="143">
        <f>S33/S30*100</f>
        <v>20.93313892938971</v>
      </c>
      <c r="U33" s="170">
        <v>775</v>
      </c>
      <c r="V33" s="143">
        <f>U33/U30*100</f>
        <v>16.87717770034843</v>
      </c>
      <c r="W33" s="170">
        <v>847</v>
      </c>
      <c r="X33" s="143">
        <f>W33/W30*100</f>
        <v>15.388808139534884</v>
      </c>
      <c r="Y33" s="170">
        <v>742</v>
      </c>
      <c r="Z33" s="143">
        <f>Y33/Y30*100</f>
        <v>12.884181281472479</v>
      </c>
      <c r="AA33" s="170">
        <v>777</v>
      </c>
      <c r="AB33" s="143">
        <f>AA33/AA30*100</f>
        <v>13.428966470791565</v>
      </c>
      <c r="AC33" s="170">
        <v>786</v>
      </c>
      <c r="AD33" s="143">
        <f>AC33/AC30*100</f>
        <v>13.201209271078268</v>
      </c>
    </row>
    <row r="34" spans="1:30">
      <c r="A34" s="512"/>
      <c r="B34" s="214" t="s">
        <v>99</v>
      </c>
      <c r="C34" s="144">
        <v>1751</v>
      </c>
      <c r="D34" s="143">
        <f>C34/C30*100</f>
        <v>31.923427529626252</v>
      </c>
      <c r="E34" s="144">
        <v>1606</v>
      </c>
      <c r="F34" s="143">
        <f>E34/E30*100</f>
        <v>30.46860178334282</v>
      </c>
      <c r="G34" s="144">
        <v>1448</v>
      </c>
      <c r="H34" s="143">
        <f>G34/G30*100</f>
        <v>32.04957945993803</v>
      </c>
      <c r="I34" s="170">
        <v>1792</v>
      </c>
      <c r="J34" s="143">
        <f>I34/I30*100</f>
        <v>36.743899938486777</v>
      </c>
      <c r="K34" s="144">
        <v>1763</v>
      </c>
      <c r="L34" s="143">
        <f>K34/K30*100</f>
        <v>36.34302205730777</v>
      </c>
      <c r="M34" s="170">
        <v>1982</v>
      </c>
      <c r="N34" s="143">
        <f>M34/M30*100</f>
        <v>39.387917329093803</v>
      </c>
      <c r="O34" s="144">
        <v>2041</v>
      </c>
      <c r="P34" s="143">
        <f>O34/O30*100</f>
        <v>38.728652751423148</v>
      </c>
      <c r="Q34" s="170">
        <v>1939</v>
      </c>
      <c r="R34" s="143">
        <f>Q34/Q30*100</f>
        <v>36.45422071818011</v>
      </c>
      <c r="S34" s="144">
        <v>1965</v>
      </c>
      <c r="T34" s="143">
        <f>S34/S30*100</f>
        <v>40.92897313059779</v>
      </c>
      <c r="U34" s="170">
        <v>2097</v>
      </c>
      <c r="V34" s="143">
        <f>U34/U30*100</f>
        <v>45.666376306620208</v>
      </c>
      <c r="W34" s="170">
        <v>2153</v>
      </c>
      <c r="X34" s="143">
        <f>W34/W30*100</f>
        <v>39.11700581395349</v>
      </c>
      <c r="Y34" s="170">
        <v>2237</v>
      </c>
      <c r="Z34" s="143">
        <f>Y34/Y30*100</f>
        <v>38.843549227296407</v>
      </c>
      <c r="AA34" s="170">
        <v>2283</v>
      </c>
      <c r="AB34" s="143">
        <f>AA34/AA30*100</f>
        <v>39.457310750086414</v>
      </c>
      <c r="AC34" s="170">
        <v>2417</v>
      </c>
      <c r="AD34" s="143">
        <f>AC34/AC30*100</f>
        <v>40.594558280147801</v>
      </c>
    </row>
    <row r="35" spans="1:30">
      <c r="A35" s="513"/>
      <c r="B35" s="153" t="s">
        <v>7</v>
      </c>
      <c r="C35" s="211">
        <v>2435</v>
      </c>
      <c r="D35" s="212">
        <f>C35/C30*100</f>
        <v>44.393801276207839</v>
      </c>
      <c r="E35" s="211">
        <v>2490</v>
      </c>
      <c r="F35" s="212">
        <f>E35/E30*100</f>
        <v>47.239612976664766</v>
      </c>
      <c r="G35" s="211">
        <v>1983</v>
      </c>
      <c r="H35" s="212">
        <f>G35/G30*100</f>
        <v>43.89110225763612</v>
      </c>
      <c r="I35" s="213">
        <v>2098</v>
      </c>
      <c r="J35" s="212">
        <f>I35/I30*100</f>
        <v>43.018248923518556</v>
      </c>
      <c r="K35" s="211">
        <v>2049</v>
      </c>
      <c r="L35" s="212">
        <f>K35/K30*100</f>
        <v>42.238713667285097</v>
      </c>
      <c r="M35" s="213">
        <v>2261</v>
      </c>
      <c r="N35" s="212">
        <f>M35/M30*100</f>
        <v>44.932432432432435</v>
      </c>
      <c r="O35" s="211">
        <v>2025</v>
      </c>
      <c r="P35" s="212">
        <f>O35/O30*100</f>
        <v>38.425047438330175</v>
      </c>
      <c r="Q35" s="213">
        <v>2043</v>
      </c>
      <c r="R35" s="212">
        <f>Q35/Q30*100</f>
        <v>38.409475465313029</v>
      </c>
      <c r="S35" s="211">
        <v>1528</v>
      </c>
      <c r="T35" s="212">
        <f>S35/S30*100</f>
        <v>31.826702770256198</v>
      </c>
      <c r="U35" s="213">
        <v>1308</v>
      </c>
      <c r="V35" s="212">
        <f>U35/U30*100</f>
        <v>28.484320557491287</v>
      </c>
      <c r="W35" s="213">
        <v>2267</v>
      </c>
      <c r="X35" s="212">
        <f>W35/W30*100</f>
        <v>41.188226744186046</v>
      </c>
      <c r="Y35" s="213">
        <v>2440</v>
      </c>
      <c r="Z35" s="212">
        <f>Y35/Y30*100</f>
        <v>42.368466747699252</v>
      </c>
      <c r="AA35" s="213">
        <v>2335</v>
      </c>
      <c r="AB35" s="212">
        <f>AA35/AA30*100</f>
        <v>40.35603180089872</v>
      </c>
      <c r="AC35" s="213">
        <v>2381</v>
      </c>
      <c r="AD35" s="212">
        <f>AC35/AC30*100</f>
        <v>39.989922741014446</v>
      </c>
    </row>
    <row r="36" spans="1:30" ht="30">
      <c r="A36" s="511" t="s">
        <v>24</v>
      </c>
      <c r="B36" s="89" t="s">
        <v>97</v>
      </c>
      <c r="C36" s="208">
        <v>1474</v>
      </c>
      <c r="D36" s="209">
        <v>100</v>
      </c>
      <c r="E36" s="208">
        <v>1112</v>
      </c>
      <c r="F36" s="209">
        <v>100</v>
      </c>
      <c r="G36" s="208">
        <v>1144</v>
      </c>
      <c r="H36" s="209">
        <v>100</v>
      </c>
      <c r="I36" s="210">
        <v>1111</v>
      </c>
      <c r="J36" s="209">
        <v>100</v>
      </c>
      <c r="K36" s="208">
        <v>1117</v>
      </c>
      <c r="L36" s="209">
        <v>100</v>
      </c>
      <c r="M36" s="210">
        <v>992</v>
      </c>
      <c r="N36" s="209">
        <v>100</v>
      </c>
      <c r="O36" s="208">
        <v>1218</v>
      </c>
      <c r="P36" s="209">
        <v>100</v>
      </c>
      <c r="Q36" s="210">
        <v>1040</v>
      </c>
      <c r="R36" s="209">
        <v>100</v>
      </c>
      <c r="S36" s="208">
        <v>1214</v>
      </c>
      <c r="T36" s="209">
        <v>100</v>
      </c>
      <c r="U36" s="210">
        <v>894</v>
      </c>
      <c r="V36" s="209">
        <v>100</v>
      </c>
      <c r="W36" s="210">
        <f>SUM(W39,W37,W40,W41)</f>
        <v>1159</v>
      </c>
      <c r="X36" s="209">
        <v>100</v>
      </c>
      <c r="Y36" s="210">
        <f>SUM(Y39,Y37,Y40,Y41)</f>
        <v>1283</v>
      </c>
      <c r="Z36" s="209">
        <v>100</v>
      </c>
      <c r="AA36" s="210">
        <f>SUM(AA39,AA37,AA40,AA41)</f>
        <v>1215</v>
      </c>
      <c r="AB36" s="209">
        <v>100</v>
      </c>
      <c r="AC36" s="210">
        <f>SUM(AC39,AC37,AC40,AC41)</f>
        <v>1251</v>
      </c>
      <c r="AD36" s="209">
        <v>100</v>
      </c>
    </row>
    <row r="37" spans="1:30" ht="15" customHeight="1">
      <c r="A37" s="512"/>
      <c r="B37" s="214" t="s">
        <v>6</v>
      </c>
      <c r="C37" s="144">
        <v>133</v>
      </c>
      <c r="D37" s="143">
        <f>C37/C36*100</f>
        <v>9.0230664857530538</v>
      </c>
      <c r="E37" s="144">
        <v>104</v>
      </c>
      <c r="F37" s="143">
        <f>E37/E36*100</f>
        <v>9.3525179856115113</v>
      </c>
      <c r="G37" s="144">
        <v>124</v>
      </c>
      <c r="H37" s="143">
        <f>G37/G36*100</f>
        <v>10.839160839160838</v>
      </c>
      <c r="I37" s="170">
        <v>94</v>
      </c>
      <c r="J37" s="143">
        <f>I37/I36*100</f>
        <v>8.4608460846084608</v>
      </c>
      <c r="K37" s="144">
        <v>96</v>
      </c>
      <c r="L37" s="143">
        <f>K37/K36*100</f>
        <v>8.5944494180841549</v>
      </c>
      <c r="M37" s="170">
        <v>67</v>
      </c>
      <c r="N37" s="143">
        <f>M37/M36*100</f>
        <v>6.754032258064516</v>
      </c>
      <c r="O37" s="144">
        <v>82</v>
      </c>
      <c r="P37" s="143">
        <f>O37/O36*100</f>
        <v>6.7323481116584567</v>
      </c>
      <c r="Q37" s="170">
        <v>82</v>
      </c>
      <c r="R37" s="143">
        <f>Q37/Q36*100</f>
        <v>7.8846153846153841</v>
      </c>
      <c r="S37" s="144">
        <v>94</v>
      </c>
      <c r="T37" s="143">
        <f>S37/S36*100</f>
        <v>7.7429983525535411</v>
      </c>
      <c r="U37" s="144">
        <v>71</v>
      </c>
      <c r="V37" s="143">
        <f>U37/U36*100</f>
        <v>7.9418344519015669</v>
      </c>
      <c r="W37" s="144">
        <v>65</v>
      </c>
      <c r="X37" s="143">
        <f>W37/W36*100</f>
        <v>5.6082830025884389</v>
      </c>
      <c r="Y37" s="144">
        <v>109</v>
      </c>
      <c r="Z37" s="143">
        <f>Y37/Y36*100</f>
        <v>8.4957131722525343</v>
      </c>
      <c r="AA37" s="144">
        <v>107</v>
      </c>
      <c r="AB37" s="143">
        <f>AA37/AA36*100</f>
        <v>8.8065843621399171</v>
      </c>
      <c r="AC37" s="144">
        <v>117</v>
      </c>
      <c r="AD37" s="143">
        <f>AC37/AC36*100</f>
        <v>9.3525179856115113</v>
      </c>
    </row>
    <row r="38" spans="1:30">
      <c r="A38" s="512"/>
      <c r="B38" s="214" t="s">
        <v>192</v>
      </c>
      <c r="C38" s="144">
        <v>49</v>
      </c>
      <c r="D38" s="145">
        <v>0</v>
      </c>
      <c r="E38" s="144">
        <v>26</v>
      </c>
      <c r="F38" s="145">
        <v>0</v>
      </c>
      <c r="G38" s="144">
        <v>43</v>
      </c>
      <c r="H38" s="145">
        <v>0</v>
      </c>
      <c r="I38" s="170">
        <v>40</v>
      </c>
      <c r="J38" s="145">
        <v>0</v>
      </c>
      <c r="K38" s="144">
        <v>33</v>
      </c>
      <c r="L38" s="145">
        <v>0</v>
      </c>
      <c r="M38" s="170">
        <v>19</v>
      </c>
      <c r="N38" s="145">
        <v>0</v>
      </c>
      <c r="O38" s="144">
        <v>15</v>
      </c>
      <c r="P38" s="145">
        <v>0</v>
      </c>
      <c r="Q38" s="170">
        <v>35</v>
      </c>
      <c r="R38" s="145">
        <v>0</v>
      </c>
      <c r="S38" s="144">
        <v>36</v>
      </c>
      <c r="T38" s="145">
        <v>0</v>
      </c>
      <c r="U38" s="170">
        <v>25</v>
      </c>
      <c r="V38" s="145">
        <v>0</v>
      </c>
      <c r="W38" s="170">
        <v>41</v>
      </c>
      <c r="X38" s="145">
        <v>0</v>
      </c>
      <c r="Y38" s="170">
        <v>49</v>
      </c>
      <c r="Z38" s="145">
        <v>0</v>
      </c>
      <c r="AA38" s="170">
        <v>40</v>
      </c>
      <c r="AB38" s="145">
        <v>0</v>
      </c>
      <c r="AC38" s="170">
        <v>64</v>
      </c>
      <c r="AD38" s="145">
        <v>0</v>
      </c>
    </row>
    <row r="39" spans="1:30">
      <c r="A39" s="512"/>
      <c r="B39" s="214" t="s">
        <v>98</v>
      </c>
      <c r="C39" s="144">
        <v>313</v>
      </c>
      <c r="D39" s="143">
        <f>C39/C36*100</f>
        <v>21.234735413839893</v>
      </c>
      <c r="E39" s="144">
        <v>295</v>
      </c>
      <c r="F39" s="143">
        <f>E39/E36*100</f>
        <v>26.52877697841727</v>
      </c>
      <c r="G39" s="144">
        <v>294</v>
      </c>
      <c r="H39" s="143">
        <f>G39/G36*100</f>
        <v>25.699300699300696</v>
      </c>
      <c r="I39" s="170">
        <v>304</v>
      </c>
      <c r="J39" s="143">
        <f>I39/I36*100</f>
        <v>27.362736273627362</v>
      </c>
      <c r="K39" s="144">
        <v>286</v>
      </c>
      <c r="L39" s="143">
        <f>K39/K36*100</f>
        <v>25.604297224709043</v>
      </c>
      <c r="M39" s="170">
        <v>172</v>
      </c>
      <c r="N39" s="143">
        <f>M39/M36*100</f>
        <v>17.338709677419356</v>
      </c>
      <c r="O39" s="144">
        <v>297</v>
      </c>
      <c r="P39" s="143">
        <f>O39/O36*100</f>
        <v>24.384236453201972</v>
      </c>
      <c r="Q39" s="170">
        <v>274</v>
      </c>
      <c r="R39" s="143">
        <f>Q39/Q36*100</f>
        <v>26.346153846153847</v>
      </c>
      <c r="S39" s="144">
        <v>310</v>
      </c>
      <c r="T39" s="143">
        <f>S39/S36*100</f>
        <v>25.535420098846789</v>
      </c>
      <c r="U39" s="170">
        <v>262</v>
      </c>
      <c r="V39" s="143">
        <f>U39/U36*100</f>
        <v>29.306487695749439</v>
      </c>
      <c r="W39" s="170">
        <v>276</v>
      </c>
      <c r="X39" s="143">
        <f>W39/W36*100</f>
        <v>23.813632441760138</v>
      </c>
      <c r="Y39" s="170">
        <v>272</v>
      </c>
      <c r="Z39" s="143">
        <f>Y39/Y36*100</f>
        <v>21.200311769290725</v>
      </c>
      <c r="AA39" s="170">
        <v>260</v>
      </c>
      <c r="AB39" s="143">
        <f>AA39/AA36*100</f>
        <v>21.399176954732511</v>
      </c>
      <c r="AC39" s="170">
        <v>224</v>
      </c>
      <c r="AD39" s="143">
        <f>AC39/AC36*100</f>
        <v>17.905675459632295</v>
      </c>
    </row>
    <row r="40" spans="1:30">
      <c r="A40" s="512"/>
      <c r="B40" s="214" t="s">
        <v>99</v>
      </c>
      <c r="C40" s="144">
        <v>379</v>
      </c>
      <c r="D40" s="143">
        <f>C40/C36*100</f>
        <v>25.712347354138398</v>
      </c>
      <c r="E40" s="144">
        <v>299</v>
      </c>
      <c r="F40" s="143">
        <f>E40/E36*100</f>
        <v>26.888489208633093</v>
      </c>
      <c r="G40" s="144">
        <v>353</v>
      </c>
      <c r="H40" s="143">
        <f>G40/G36*100</f>
        <v>30.856643356643353</v>
      </c>
      <c r="I40" s="170">
        <v>344</v>
      </c>
      <c r="J40" s="143">
        <f>I40/I36*100</f>
        <v>30.963096309630959</v>
      </c>
      <c r="K40" s="144">
        <v>383</v>
      </c>
      <c r="L40" s="143">
        <f>K40/K36*100</f>
        <v>34.288272157564911</v>
      </c>
      <c r="M40" s="170">
        <v>413</v>
      </c>
      <c r="N40" s="143">
        <f>M40/M36*100</f>
        <v>41.633064516129032</v>
      </c>
      <c r="O40" s="144">
        <v>448</v>
      </c>
      <c r="P40" s="143">
        <f>O40/O36*100</f>
        <v>36.781609195402297</v>
      </c>
      <c r="Q40" s="170">
        <v>410</v>
      </c>
      <c r="R40" s="143">
        <f>Q40/Q36*100</f>
        <v>39.42307692307692</v>
      </c>
      <c r="S40" s="144">
        <v>455</v>
      </c>
      <c r="T40" s="143">
        <f>S40/S36*100</f>
        <v>37.479406919275121</v>
      </c>
      <c r="U40" s="170">
        <v>437</v>
      </c>
      <c r="V40" s="143">
        <f>U40/U36*100</f>
        <v>48.881431767337808</v>
      </c>
      <c r="W40" s="170">
        <v>436</v>
      </c>
      <c r="X40" s="143">
        <f>W40/W36*100</f>
        <v>37.618636755823985</v>
      </c>
      <c r="Y40" s="170">
        <v>483</v>
      </c>
      <c r="Z40" s="143">
        <f>Y40/Y36*100</f>
        <v>37.646141855027281</v>
      </c>
      <c r="AA40" s="170">
        <v>485</v>
      </c>
      <c r="AB40" s="143">
        <f>AA40/AA36*100</f>
        <v>39.91769547325103</v>
      </c>
      <c r="AC40" s="170">
        <v>503</v>
      </c>
      <c r="AD40" s="143">
        <f>AC40/AC36*100</f>
        <v>40.207833733013587</v>
      </c>
    </row>
    <row r="41" spans="1:30" ht="15.75" thickBot="1">
      <c r="A41" s="516"/>
      <c r="B41" s="175" t="s">
        <v>7</v>
      </c>
      <c r="C41" s="219">
        <v>649</v>
      </c>
      <c r="D41" s="316">
        <f>C41/C36*100</f>
        <v>44.029850746268657</v>
      </c>
      <c r="E41" s="219">
        <v>414</v>
      </c>
      <c r="F41" s="316">
        <f>E41/E36*100</f>
        <v>37.230215827338128</v>
      </c>
      <c r="G41" s="219">
        <v>373</v>
      </c>
      <c r="H41" s="316">
        <f>G41/G36*100</f>
        <v>32.604895104895107</v>
      </c>
      <c r="I41" s="294">
        <v>369</v>
      </c>
      <c r="J41" s="316">
        <f>I41/I36*100</f>
        <v>33.213321332133212</v>
      </c>
      <c r="K41" s="219">
        <v>352</v>
      </c>
      <c r="L41" s="316">
        <f>K41/K36*100</f>
        <v>31.512981199641899</v>
      </c>
      <c r="M41" s="294">
        <v>340</v>
      </c>
      <c r="N41" s="316">
        <f>M41/M36*100</f>
        <v>34.274193548387096</v>
      </c>
      <c r="O41" s="219">
        <v>391</v>
      </c>
      <c r="P41" s="316">
        <f>O41/O36*100</f>
        <v>32.101806239737272</v>
      </c>
      <c r="Q41" s="294">
        <v>274</v>
      </c>
      <c r="R41" s="316">
        <f>Q41/Q36*100</f>
        <v>26.346153846153847</v>
      </c>
      <c r="S41" s="219">
        <v>355</v>
      </c>
      <c r="T41" s="316">
        <f>S41/S36*100</f>
        <v>29.242174629324545</v>
      </c>
      <c r="U41" s="294">
        <v>124</v>
      </c>
      <c r="V41" s="316">
        <f>U41/U36*100</f>
        <v>13.870246085011187</v>
      </c>
      <c r="W41" s="294">
        <v>382</v>
      </c>
      <c r="X41" s="316">
        <f>W41/W36*100</f>
        <v>32.959447799827437</v>
      </c>
      <c r="Y41" s="294">
        <v>419</v>
      </c>
      <c r="Z41" s="316">
        <f>Y41/Y36*100</f>
        <v>32.657833203429462</v>
      </c>
      <c r="AA41" s="294">
        <v>363</v>
      </c>
      <c r="AB41" s="316">
        <f>AA41/AA36*100</f>
        <v>29.876543209876544</v>
      </c>
      <c r="AC41" s="294">
        <v>407</v>
      </c>
      <c r="AD41" s="316">
        <f>AC41/AC36*100</f>
        <v>32.533972821742609</v>
      </c>
    </row>
    <row r="42" spans="1:30" ht="30.75" thickTop="1">
      <c r="A42" s="514" t="s">
        <v>3</v>
      </c>
      <c r="B42" s="101" t="s">
        <v>97</v>
      </c>
      <c r="C42" s="365">
        <v>71508</v>
      </c>
      <c r="D42" s="143">
        <v>100</v>
      </c>
      <c r="E42" s="365">
        <v>63575</v>
      </c>
      <c r="F42" s="143">
        <v>100</v>
      </c>
      <c r="G42" s="365">
        <v>58020</v>
      </c>
      <c r="H42" s="143">
        <v>100</v>
      </c>
      <c r="I42" s="293">
        <v>58056</v>
      </c>
      <c r="J42" s="143">
        <v>100</v>
      </c>
      <c r="K42" s="365">
        <v>56963</v>
      </c>
      <c r="L42" s="143">
        <v>100</v>
      </c>
      <c r="M42" s="293">
        <v>56255</v>
      </c>
      <c r="N42" s="143">
        <v>100</v>
      </c>
      <c r="O42" s="365">
        <v>56006</v>
      </c>
      <c r="P42" s="143">
        <v>100</v>
      </c>
      <c r="Q42" s="293">
        <v>55845</v>
      </c>
      <c r="R42" s="143">
        <v>100</v>
      </c>
      <c r="S42" s="365">
        <v>50702</v>
      </c>
      <c r="T42" s="143">
        <v>100</v>
      </c>
      <c r="U42" s="293">
        <v>50283</v>
      </c>
      <c r="V42" s="143">
        <v>100</v>
      </c>
      <c r="W42" s="293">
        <f>SUM(W45,W43,W46,W47)</f>
        <v>54058</v>
      </c>
      <c r="X42" s="143">
        <v>100</v>
      </c>
      <c r="Y42" s="293">
        <f>SUM(Y45,Y43,Y46,Y47)</f>
        <v>55227</v>
      </c>
      <c r="Z42" s="143">
        <v>100</v>
      </c>
      <c r="AA42" s="293">
        <f>SUM(AA45,AA43,AA46,AA47)</f>
        <v>54548</v>
      </c>
      <c r="AB42" s="143">
        <v>100</v>
      </c>
      <c r="AC42" s="293">
        <f>SUM(AC45,AC43,AC46,AC47)</f>
        <v>55116</v>
      </c>
      <c r="AD42" s="143">
        <v>100</v>
      </c>
    </row>
    <row r="43" spans="1:30">
      <c r="A43" s="514"/>
      <c r="B43" s="214" t="s">
        <v>6</v>
      </c>
      <c r="C43" s="144">
        <v>3863</v>
      </c>
      <c r="D43" s="143">
        <f>C43/C42*100</f>
        <v>5.4021927616490464</v>
      </c>
      <c r="E43" s="144">
        <v>3370</v>
      </c>
      <c r="F43" s="143">
        <f>E43/E42*100</f>
        <v>5.3008257963035783</v>
      </c>
      <c r="G43" s="144">
        <v>3351</v>
      </c>
      <c r="H43" s="143">
        <f>G43/G42*100</f>
        <v>5.7755946225439505</v>
      </c>
      <c r="I43" s="170">
        <v>3029</v>
      </c>
      <c r="J43" s="143">
        <f>I43/I42*100</f>
        <v>5.2173763263056356</v>
      </c>
      <c r="K43" s="144">
        <v>3027</v>
      </c>
      <c r="L43" s="143">
        <f>K43/K42*100</f>
        <v>5.3139757386373612</v>
      </c>
      <c r="M43" s="170">
        <v>2526</v>
      </c>
      <c r="N43" s="143">
        <f>M43/M42*100</f>
        <v>4.4902675317749532</v>
      </c>
      <c r="O43" s="144">
        <v>3031</v>
      </c>
      <c r="P43" s="143">
        <f>O43/O42*100</f>
        <v>5.4119201514123487</v>
      </c>
      <c r="Q43" s="170">
        <v>3063</v>
      </c>
      <c r="R43" s="143">
        <f>Q43/Q42*100</f>
        <v>5.484824066612946</v>
      </c>
      <c r="S43" s="144">
        <v>3042</v>
      </c>
      <c r="T43" s="143">
        <f>S43/S42*100</f>
        <v>5.9997633229458405</v>
      </c>
      <c r="U43" s="170">
        <v>3154</v>
      </c>
      <c r="V43" s="143">
        <f>U43/U42*100</f>
        <v>6.2724976632261402</v>
      </c>
      <c r="W43" s="170">
        <v>2401</v>
      </c>
      <c r="X43" s="143">
        <f>W43/W42*100</f>
        <v>4.4415257686188907</v>
      </c>
      <c r="Y43" s="170">
        <v>3000</v>
      </c>
      <c r="Z43" s="143">
        <f>Y43/Y42*100</f>
        <v>5.4321255907436585</v>
      </c>
      <c r="AA43" s="170">
        <v>3485</v>
      </c>
      <c r="AB43" s="143">
        <f>AA43/AA42*100</f>
        <v>6.3888685194690913</v>
      </c>
      <c r="AC43" s="170">
        <v>3493</v>
      </c>
      <c r="AD43" s="143">
        <f>AC43/AC42*100</f>
        <v>6.3375426373466865</v>
      </c>
    </row>
    <row r="44" spans="1:30">
      <c r="A44" s="514"/>
      <c r="B44" s="214" t="s">
        <v>192</v>
      </c>
      <c r="C44" s="144">
        <v>2070</v>
      </c>
      <c r="D44" s="145">
        <v>0</v>
      </c>
      <c r="E44" s="144">
        <v>1756</v>
      </c>
      <c r="F44" s="145">
        <v>0</v>
      </c>
      <c r="G44" s="144">
        <v>1717</v>
      </c>
      <c r="H44" s="145">
        <v>0</v>
      </c>
      <c r="I44" s="170">
        <v>1564</v>
      </c>
      <c r="J44" s="145">
        <v>0</v>
      </c>
      <c r="K44" s="144">
        <v>1588</v>
      </c>
      <c r="L44" s="145">
        <v>0</v>
      </c>
      <c r="M44" s="170">
        <v>1437</v>
      </c>
      <c r="N44" s="145">
        <v>0</v>
      </c>
      <c r="O44" s="144">
        <v>1621</v>
      </c>
      <c r="P44" s="145">
        <v>0</v>
      </c>
      <c r="Q44" s="170">
        <v>1692</v>
      </c>
      <c r="R44" s="145">
        <v>0</v>
      </c>
      <c r="S44" s="144">
        <v>1703</v>
      </c>
      <c r="T44" s="145">
        <v>0</v>
      </c>
      <c r="U44" s="170">
        <v>1879</v>
      </c>
      <c r="V44" s="145">
        <v>0</v>
      </c>
      <c r="W44" s="170">
        <v>1629</v>
      </c>
      <c r="X44" s="145">
        <v>0</v>
      </c>
      <c r="Y44" s="170">
        <v>1847</v>
      </c>
      <c r="Z44" s="145">
        <v>0</v>
      </c>
      <c r="AA44" s="170">
        <v>2107</v>
      </c>
      <c r="AB44" s="145">
        <v>0</v>
      </c>
      <c r="AC44" s="170">
        <v>2171</v>
      </c>
      <c r="AD44" s="145">
        <v>0</v>
      </c>
    </row>
    <row r="45" spans="1:30">
      <c r="A45" s="514"/>
      <c r="B45" s="214" t="s">
        <v>98</v>
      </c>
      <c r="C45" s="144">
        <v>12146</v>
      </c>
      <c r="D45" s="143">
        <f>C45/C42*100</f>
        <v>16.985512110533087</v>
      </c>
      <c r="E45" s="144">
        <v>11573</v>
      </c>
      <c r="F45" s="143">
        <f>E45/E42*100</f>
        <v>18.203696421549349</v>
      </c>
      <c r="G45" s="144">
        <v>11210</v>
      </c>
      <c r="H45" s="143">
        <f>G45/G42*100</f>
        <v>19.320923819372631</v>
      </c>
      <c r="I45" s="170">
        <v>10697</v>
      </c>
      <c r="J45" s="143">
        <f>I45/I42*100</f>
        <v>18.42531349042304</v>
      </c>
      <c r="K45" s="144">
        <v>10299</v>
      </c>
      <c r="L45" s="143">
        <f>K45/K42*100</f>
        <v>18.080157295086284</v>
      </c>
      <c r="M45" s="170">
        <v>8733</v>
      </c>
      <c r="N45" s="143">
        <f>M45/M42*100</f>
        <v>15.5239534263621</v>
      </c>
      <c r="O45" s="144">
        <v>10274</v>
      </c>
      <c r="P45" s="143">
        <f>O45/O42*100</f>
        <v>18.344463093240009</v>
      </c>
      <c r="Q45" s="170">
        <v>10278</v>
      </c>
      <c r="R45" s="143">
        <f>Q45/Q42*100</f>
        <v>18.404512489927477</v>
      </c>
      <c r="S45" s="144">
        <v>9863</v>
      </c>
      <c r="T45" s="143">
        <f>S45/S42*100</f>
        <v>19.452881543134392</v>
      </c>
      <c r="U45" s="170">
        <v>9033</v>
      </c>
      <c r="V45" s="143">
        <f>U45/U42*100</f>
        <v>17.964321937831869</v>
      </c>
      <c r="W45" s="170">
        <v>8969</v>
      </c>
      <c r="X45" s="143">
        <f>W45/W42*100</f>
        <v>16.591438824965778</v>
      </c>
      <c r="Y45" s="170">
        <v>8589</v>
      </c>
      <c r="Z45" s="143">
        <f>Y45/Y42*100</f>
        <v>15.552175566299093</v>
      </c>
      <c r="AA45" s="170">
        <v>8795</v>
      </c>
      <c r="AB45" s="143">
        <f>AA45/AA42*100</f>
        <v>16.123414240668769</v>
      </c>
      <c r="AC45" s="170">
        <v>8854</v>
      </c>
      <c r="AD45" s="143">
        <f>AC45/AC42*100</f>
        <v>16.064300747514334</v>
      </c>
    </row>
    <row r="46" spans="1:30">
      <c r="A46" s="514"/>
      <c r="B46" s="214" t="s">
        <v>99</v>
      </c>
      <c r="C46" s="144">
        <v>25963</v>
      </c>
      <c r="D46" s="143">
        <f>C46/C42*100</f>
        <v>36.307825697824022</v>
      </c>
      <c r="E46" s="144">
        <v>23108</v>
      </c>
      <c r="F46" s="143">
        <f>E46/E42*100</f>
        <v>36.347620920173021</v>
      </c>
      <c r="G46" s="144">
        <v>22381</v>
      </c>
      <c r="H46" s="143">
        <f>G46/G42*100</f>
        <v>38.574629438124788</v>
      </c>
      <c r="I46" s="170">
        <v>24453</v>
      </c>
      <c r="J46" s="143">
        <f>I46/I42*100</f>
        <v>42.119677552707728</v>
      </c>
      <c r="K46" s="144">
        <v>24195</v>
      </c>
      <c r="L46" s="143">
        <f>K46/K42*100</f>
        <v>42.474939873251053</v>
      </c>
      <c r="M46" s="170">
        <v>25255</v>
      </c>
      <c r="N46" s="143">
        <f>M46/M42*100</f>
        <v>44.893787218913872</v>
      </c>
      <c r="O46" s="144">
        <v>25185</v>
      </c>
      <c r="P46" s="143">
        <f>O46/O42*100</f>
        <v>44.968396243259647</v>
      </c>
      <c r="Q46" s="170">
        <v>24644</v>
      </c>
      <c r="R46" s="143">
        <f>Q46/Q42*100</f>
        <v>44.129286417763453</v>
      </c>
      <c r="S46" s="144">
        <v>24167</v>
      </c>
      <c r="T46" s="143">
        <f>S46/S42*100</f>
        <v>47.664786398958618</v>
      </c>
      <c r="U46" s="170">
        <v>24409</v>
      </c>
      <c r="V46" s="143">
        <f>U46/U42*100</f>
        <v>48.543245231986951</v>
      </c>
      <c r="W46" s="170">
        <v>24516</v>
      </c>
      <c r="X46" s="143">
        <f>W46/W42*100</f>
        <v>45.351289355877022</v>
      </c>
      <c r="Y46" s="170">
        <v>24784</v>
      </c>
      <c r="Z46" s="143">
        <f>Y46/Y42*100</f>
        <v>44.876600213663608</v>
      </c>
      <c r="AA46" s="170">
        <v>24162</v>
      </c>
      <c r="AB46" s="143">
        <f>AA46/AA42*100</f>
        <v>44.294932903131183</v>
      </c>
      <c r="AC46" s="170">
        <v>24605</v>
      </c>
      <c r="AD46" s="143">
        <f>AC46/AC42*100</f>
        <v>44.642209158864937</v>
      </c>
    </row>
    <row r="47" spans="1:30">
      <c r="A47" s="515"/>
      <c r="B47" s="153" t="s">
        <v>7</v>
      </c>
      <c r="C47" s="211">
        <v>29536</v>
      </c>
      <c r="D47" s="212">
        <f>C47/C42*100</f>
        <v>41.304469429993844</v>
      </c>
      <c r="E47" s="211">
        <v>25524</v>
      </c>
      <c r="F47" s="212">
        <f>E47/E42*100</f>
        <v>40.147856861974049</v>
      </c>
      <c r="G47" s="211">
        <v>21078</v>
      </c>
      <c r="H47" s="212">
        <f>G47/G42*100</f>
        <v>36.328852119958633</v>
      </c>
      <c r="I47" s="213">
        <v>19877</v>
      </c>
      <c r="J47" s="212">
        <f>I47/I42*100</f>
        <v>34.237632630563589</v>
      </c>
      <c r="K47" s="211">
        <v>19442</v>
      </c>
      <c r="L47" s="212">
        <f>K47/K42*100</f>
        <v>34.130927093025299</v>
      </c>
      <c r="M47" s="213">
        <v>19741</v>
      </c>
      <c r="N47" s="212">
        <f>M47/M42*100</f>
        <v>35.091991822949069</v>
      </c>
      <c r="O47" s="211">
        <v>17516</v>
      </c>
      <c r="P47" s="212">
        <f>O47/O42*100</f>
        <v>31.275220512087991</v>
      </c>
      <c r="Q47" s="213">
        <v>17860</v>
      </c>
      <c r="R47" s="212">
        <f>Q47/Q42*100</f>
        <v>31.981377025696123</v>
      </c>
      <c r="S47" s="211">
        <v>13630</v>
      </c>
      <c r="T47" s="212">
        <f>S47/S42*100</f>
        <v>26.882568734961144</v>
      </c>
      <c r="U47" s="213">
        <v>13687</v>
      </c>
      <c r="V47" s="212">
        <f>U47/U42*100</f>
        <v>27.219935166955032</v>
      </c>
      <c r="W47" s="213">
        <v>18172</v>
      </c>
      <c r="X47" s="212">
        <f>W47/W42*100</f>
        <v>33.615746050538306</v>
      </c>
      <c r="Y47" s="213">
        <v>18854</v>
      </c>
      <c r="Z47" s="212">
        <f>Y47/Y42*100</f>
        <v>34.139098629293642</v>
      </c>
      <c r="AA47" s="213">
        <v>18106</v>
      </c>
      <c r="AB47" s="212">
        <f>AA47/AA42*100</f>
        <v>33.192784336730952</v>
      </c>
      <c r="AC47" s="213">
        <v>18164</v>
      </c>
      <c r="AD47" s="212">
        <f>AC47/AC42*100</f>
        <v>32.955947456274046</v>
      </c>
    </row>
    <row r="50" spans="1:30">
      <c r="A50" s="504" t="s">
        <v>4</v>
      </c>
      <c r="B50" s="504"/>
      <c r="C50" s="504"/>
      <c r="D50" s="504"/>
      <c r="E50" s="504"/>
      <c r="F50" s="504"/>
      <c r="G50" s="504"/>
      <c r="H50" s="504"/>
      <c r="I50" s="504"/>
      <c r="J50" s="504"/>
      <c r="K50" s="504"/>
      <c r="L50" s="504"/>
      <c r="M50" s="504"/>
      <c r="N50" s="504"/>
      <c r="O50" s="504"/>
      <c r="P50" s="504"/>
      <c r="Q50" s="504"/>
      <c r="R50" s="504"/>
      <c r="S50" s="504"/>
      <c r="T50" s="504"/>
      <c r="U50" s="504"/>
      <c r="V50" s="504"/>
      <c r="W50" s="504"/>
      <c r="X50" s="504"/>
      <c r="Y50" s="504"/>
      <c r="Z50" s="504"/>
      <c r="AA50" s="504"/>
      <c r="AB50" s="504"/>
      <c r="AC50" s="504"/>
      <c r="AD50" s="504"/>
    </row>
    <row r="51" spans="1:30" ht="15" customHeight="1">
      <c r="A51" s="520" t="s">
        <v>154</v>
      </c>
      <c r="B51" s="520"/>
      <c r="C51" s="520"/>
      <c r="D51" s="520"/>
      <c r="E51" s="520"/>
      <c r="F51" s="520"/>
      <c r="G51" s="520"/>
      <c r="H51" s="520"/>
      <c r="I51" s="520"/>
      <c r="J51" s="520"/>
      <c r="K51" s="520"/>
      <c r="L51" s="520"/>
      <c r="M51" s="520"/>
      <c r="N51" s="520"/>
      <c r="O51" s="520"/>
      <c r="P51" s="520"/>
      <c r="Q51" s="520"/>
      <c r="R51" s="520"/>
      <c r="S51" s="520"/>
      <c r="T51" s="520"/>
      <c r="U51" s="520"/>
      <c r="V51" s="520"/>
      <c r="W51" s="520"/>
      <c r="X51" s="520"/>
      <c r="Y51" s="520"/>
      <c r="Z51" s="520"/>
      <c r="AA51" s="520"/>
      <c r="AB51" s="520"/>
      <c r="AC51" s="520"/>
      <c r="AD51" s="520"/>
    </row>
    <row r="52" spans="1:30">
      <c r="A52" s="520"/>
      <c r="B52" s="520"/>
      <c r="C52" s="520"/>
      <c r="D52" s="520"/>
      <c r="E52" s="520"/>
      <c r="F52" s="520"/>
      <c r="G52" s="520"/>
      <c r="H52" s="520"/>
      <c r="I52" s="520"/>
      <c r="J52" s="520"/>
      <c r="K52" s="520"/>
      <c r="L52" s="520"/>
      <c r="M52" s="520"/>
      <c r="N52" s="520"/>
      <c r="O52" s="520"/>
      <c r="P52" s="520"/>
      <c r="Q52" s="520"/>
      <c r="R52" s="520"/>
      <c r="S52" s="520"/>
      <c r="T52" s="520"/>
      <c r="U52" s="520"/>
      <c r="V52" s="520"/>
      <c r="W52" s="520"/>
      <c r="X52" s="520"/>
      <c r="Y52" s="520"/>
      <c r="Z52" s="520"/>
      <c r="AA52" s="520"/>
      <c r="AB52" s="520"/>
      <c r="AC52" s="520"/>
      <c r="AD52" s="520"/>
    </row>
    <row r="53" spans="1:30">
      <c r="A53" s="520"/>
      <c r="B53" s="520"/>
      <c r="C53" s="520"/>
      <c r="D53" s="520"/>
      <c r="E53" s="520"/>
      <c r="F53" s="520"/>
      <c r="G53" s="520"/>
      <c r="H53" s="520"/>
      <c r="I53" s="520"/>
      <c r="J53" s="520"/>
      <c r="K53" s="520"/>
      <c r="L53" s="520"/>
      <c r="M53" s="520"/>
      <c r="N53" s="520"/>
      <c r="O53" s="520"/>
      <c r="P53" s="520"/>
      <c r="Q53" s="520"/>
      <c r="R53" s="520"/>
      <c r="S53" s="520"/>
      <c r="T53" s="520"/>
      <c r="U53" s="520"/>
      <c r="V53" s="520"/>
      <c r="W53" s="520"/>
      <c r="X53" s="520"/>
      <c r="Y53" s="520"/>
      <c r="Z53" s="520"/>
      <c r="AA53" s="520"/>
      <c r="AB53" s="520"/>
      <c r="AC53" s="520"/>
      <c r="AD53" s="520"/>
    </row>
    <row r="54" spans="1:30">
      <c r="A54" s="520"/>
      <c r="B54" s="520"/>
      <c r="C54" s="520"/>
      <c r="D54" s="520"/>
      <c r="E54" s="520"/>
      <c r="F54" s="520"/>
      <c r="G54" s="520"/>
      <c r="H54" s="520"/>
      <c r="I54" s="520"/>
      <c r="J54" s="520"/>
      <c r="K54" s="520"/>
      <c r="L54" s="520"/>
      <c r="M54" s="520"/>
      <c r="N54" s="520"/>
      <c r="O54" s="520"/>
      <c r="P54" s="520"/>
      <c r="Q54" s="520"/>
      <c r="R54" s="520"/>
      <c r="S54" s="520"/>
      <c r="T54" s="520"/>
      <c r="U54" s="520"/>
      <c r="V54" s="520"/>
      <c r="W54" s="520"/>
      <c r="X54" s="520"/>
      <c r="Y54" s="520"/>
      <c r="Z54" s="520"/>
      <c r="AA54" s="520"/>
      <c r="AB54" s="520"/>
      <c r="AC54" s="520"/>
      <c r="AD54" s="520"/>
    </row>
    <row r="55" spans="1:30">
      <c r="A55" s="520"/>
      <c r="B55" s="520"/>
      <c r="C55" s="520"/>
      <c r="D55" s="520"/>
      <c r="E55" s="520"/>
      <c r="F55" s="520"/>
      <c r="G55" s="520"/>
      <c r="H55" s="520"/>
      <c r="I55" s="520"/>
      <c r="J55" s="520"/>
      <c r="K55" s="520"/>
      <c r="L55" s="520"/>
      <c r="M55" s="520"/>
      <c r="N55" s="520"/>
      <c r="O55" s="520"/>
      <c r="P55" s="520"/>
      <c r="Q55" s="520"/>
      <c r="R55" s="520"/>
      <c r="S55" s="520"/>
      <c r="T55" s="520"/>
      <c r="U55" s="520"/>
      <c r="V55" s="520"/>
      <c r="W55" s="520"/>
      <c r="X55" s="520"/>
      <c r="Y55" s="520"/>
      <c r="Z55" s="520"/>
      <c r="AA55" s="520"/>
      <c r="AB55" s="520"/>
      <c r="AC55" s="520"/>
      <c r="AD55" s="520"/>
    </row>
    <row r="56" spans="1:30">
      <c r="A56" s="520"/>
      <c r="B56" s="520"/>
      <c r="C56" s="520"/>
      <c r="D56" s="520"/>
      <c r="E56" s="520"/>
      <c r="F56" s="520"/>
      <c r="G56" s="520"/>
      <c r="H56" s="520"/>
      <c r="I56" s="520"/>
      <c r="J56" s="520"/>
      <c r="K56" s="520"/>
      <c r="L56" s="520"/>
      <c r="M56" s="520"/>
      <c r="N56" s="520"/>
      <c r="O56" s="520"/>
      <c r="P56" s="520"/>
      <c r="Q56" s="520"/>
      <c r="R56" s="520"/>
      <c r="S56" s="520"/>
      <c r="T56" s="520"/>
      <c r="U56" s="520"/>
      <c r="V56" s="520"/>
      <c r="W56" s="520"/>
      <c r="X56" s="520"/>
      <c r="Y56" s="520"/>
      <c r="Z56" s="520"/>
      <c r="AA56" s="520"/>
      <c r="AB56" s="520"/>
      <c r="AC56" s="520"/>
      <c r="AD56" s="520"/>
    </row>
    <row r="57" spans="1:30">
      <c r="A57" s="520"/>
      <c r="B57" s="520"/>
      <c r="C57" s="520"/>
      <c r="D57" s="520"/>
      <c r="E57" s="520"/>
      <c r="F57" s="520"/>
      <c r="G57" s="520"/>
      <c r="H57" s="520"/>
      <c r="I57" s="520"/>
      <c r="J57" s="520"/>
      <c r="K57" s="520"/>
      <c r="L57" s="520"/>
      <c r="M57" s="520"/>
      <c r="N57" s="520"/>
      <c r="O57" s="520"/>
      <c r="P57" s="520"/>
      <c r="Q57" s="520"/>
      <c r="R57" s="520"/>
      <c r="S57" s="520"/>
      <c r="T57" s="520"/>
      <c r="U57" s="520"/>
      <c r="V57" s="520"/>
      <c r="W57" s="520"/>
      <c r="X57" s="520"/>
      <c r="Y57" s="520"/>
      <c r="Z57" s="520"/>
      <c r="AA57" s="520"/>
      <c r="AB57" s="520"/>
      <c r="AC57" s="520"/>
      <c r="AD57" s="520"/>
    </row>
    <row r="58" spans="1:30">
      <c r="A58" s="520"/>
      <c r="B58" s="520"/>
      <c r="C58" s="520"/>
      <c r="D58" s="520"/>
      <c r="E58" s="520"/>
      <c r="F58" s="520"/>
      <c r="G58" s="520"/>
      <c r="H58" s="520"/>
      <c r="I58" s="520"/>
      <c r="J58" s="520"/>
      <c r="K58" s="520"/>
      <c r="L58" s="520"/>
      <c r="M58" s="520"/>
      <c r="N58" s="520"/>
      <c r="O58" s="520"/>
      <c r="P58" s="520"/>
      <c r="Q58" s="520"/>
      <c r="R58" s="520"/>
      <c r="S58" s="520"/>
      <c r="T58" s="520"/>
      <c r="U58" s="520"/>
      <c r="V58" s="520"/>
      <c r="W58" s="520"/>
      <c r="X58" s="520"/>
      <c r="Y58" s="520"/>
      <c r="Z58" s="520"/>
      <c r="AA58" s="520"/>
      <c r="AB58" s="520"/>
      <c r="AC58" s="520"/>
      <c r="AD58" s="520"/>
    </row>
    <row r="60" spans="1:30">
      <c r="A60" s="3" t="s">
        <v>5</v>
      </c>
    </row>
  </sheetData>
  <mergeCells count="29">
    <mergeCell ref="A1:AD1"/>
    <mergeCell ref="AC16:AD16"/>
    <mergeCell ref="A51:AD58"/>
    <mergeCell ref="A50:AD50"/>
    <mergeCell ref="R15:AC15"/>
    <mergeCell ref="A13:AD13"/>
    <mergeCell ref="AA16:AB16"/>
    <mergeCell ref="Q16:R16"/>
    <mergeCell ref="A16:B17"/>
    <mergeCell ref="C16:D16"/>
    <mergeCell ref="E16:F16"/>
    <mergeCell ref="Y16:Z16"/>
    <mergeCell ref="A9:AD12"/>
    <mergeCell ref="A8:AD8"/>
    <mergeCell ref="A4:AD7"/>
    <mergeCell ref="A3:AD3"/>
    <mergeCell ref="A36:A41"/>
    <mergeCell ref="A42:A47"/>
    <mergeCell ref="S16:T16"/>
    <mergeCell ref="U16:V16"/>
    <mergeCell ref="W16:X16"/>
    <mergeCell ref="A18:A23"/>
    <mergeCell ref="A24:A29"/>
    <mergeCell ref="A30:A35"/>
    <mergeCell ref="G16:H16"/>
    <mergeCell ref="I16:J16"/>
    <mergeCell ref="K16:L16"/>
    <mergeCell ref="M16:N16"/>
    <mergeCell ref="O16:P16"/>
  </mergeCells>
  <hyperlinks>
    <hyperlink ref="A60" location="Titelseite!A1" display="zurück zum Inhaltsverzeichnis" xr:uid="{00000000-0004-0000-0F00-000000000000}"/>
  </hyperlinks>
  <pageMargins left="0.7" right="0.7" top="0.78740157499999996" bottom="0.78740157499999996" header="0.3" footer="0.3"/>
  <pageSetup paperSize="9" orientation="portrait" horizontalDpi="4294967293" r:id="rId1"/>
  <ignoredErrors>
    <ignoredError sqref="X21:X25 T21:W25 E42:R43 E21:S25 E44 S42:S43 D42:D43 D27:D31 E39:S41 E38 G38 Y20:Y25 Y18:AA18 Z43 Y19:Z19 Z24:AA24 Z21 Z22 Z23 X27:X31 T27:W31 E27:S31 Y26:Y31 Z30:AA30 D39:D41 X39:X43 T39:W43 Y38:Y43 Z42:AA42 D33:D37 X33:X37 T33:W37 E33:S37 Y32:Y37 Z36:AA36 E20 K20 M20 O20 Q20 S20 U20 W20 U26 W26 E26 S26 Q26 O26 M26 K26 E32 K32 M32 O32 Q32 S32 U32 W32 U38 W38 S38 Q38 O38 M38 K38 K44 M44 O44 Q44 S44 U44 W44 I20 G20 G26 I26 I32 G32 I38 I44 G44 Z25 Z27:Z29 Z31 Z33:Z35 Z39:Z41 Z37"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R60"/>
  <sheetViews>
    <sheetView workbookViewId="0">
      <selection sqref="A1:AR1"/>
    </sheetView>
  </sheetViews>
  <sheetFormatPr baseColWidth="10" defaultRowHeight="15"/>
  <cols>
    <col min="2" max="2" width="33.28515625" customWidth="1"/>
    <col min="3" max="26" width="9.7109375" hidden="1" customWidth="1"/>
    <col min="27" max="42" width="9.7109375" customWidth="1"/>
  </cols>
  <sheetData>
    <row r="1" spans="1:44" ht="18.75">
      <c r="A1" s="498" t="s">
        <v>155</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c r="AH1" s="498"/>
      <c r="AI1" s="498"/>
      <c r="AJ1" s="498"/>
      <c r="AK1" s="498"/>
      <c r="AL1" s="498"/>
      <c r="AM1" s="498"/>
      <c r="AN1" s="498"/>
      <c r="AO1" s="498"/>
      <c r="AP1" s="498"/>
      <c r="AQ1" s="498"/>
      <c r="AR1" s="498"/>
    </row>
    <row r="3" spans="1:44" ht="15.75">
      <c r="A3" s="497" t="s">
        <v>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row>
    <row r="4" spans="1:44" ht="15" customHeight="1">
      <c r="A4" s="520" t="s">
        <v>195</v>
      </c>
      <c r="B4" s="520"/>
      <c r="C4" s="520"/>
      <c r="D4" s="520"/>
      <c r="E4" s="520"/>
      <c r="F4" s="520"/>
      <c r="G4" s="520"/>
      <c r="H4" s="520"/>
      <c r="I4" s="520"/>
      <c r="J4" s="520"/>
      <c r="K4" s="520"/>
      <c r="L4" s="520"/>
      <c r="M4" s="520"/>
      <c r="N4" s="520"/>
      <c r="O4" s="520"/>
      <c r="P4" s="520"/>
      <c r="Q4" s="520"/>
      <c r="R4" s="520"/>
      <c r="S4" s="520"/>
      <c r="T4" s="520"/>
      <c r="U4" s="520"/>
      <c r="V4" s="520"/>
      <c r="W4" s="520"/>
      <c r="X4" s="520"/>
      <c r="Y4" s="520"/>
      <c r="Z4" s="520"/>
      <c r="AA4" s="520"/>
      <c r="AB4" s="520"/>
      <c r="AC4" s="520"/>
      <c r="AD4" s="520"/>
      <c r="AE4" s="520"/>
      <c r="AF4" s="520"/>
      <c r="AG4" s="520"/>
      <c r="AH4" s="520"/>
      <c r="AI4" s="520"/>
      <c r="AJ4" s="520"/>
      <c r="AK4" s="520"/>
      <c r="AL4" s="520"/>
      <c r="AM4" s="520"/>
      <c r="AN4" s="520"/>
      <c r="AO4" s="520"/>
      <c r="AP4" s="520"/>
      <c r="AQ4" s="520"/>
      <c r="AR4" s="520"/>
    </row>
    <row r="5" spans="1:44">
      <c r="A5" s="520"/>
      <c r="B5" s="520"/>
      <c r="C5" s="520"/>
      <c r="D5" s="520"/>
      <c r="E5" s="520"/>
      <c r="F5" s="520"/>
      <c r="G5" s="520"/>
      <c r="H5" s="520"/>
      <c r="I5" s="520"/>
      <c r="J5" s="520"/>
      <c r="K5" s="520"/>
      <c r="L5" s="520"/>
      <c r="M5" s="520"/>
      <c r="N5" s="520"/>
      <c r="O5" s="520"/>
      <c r="P5" s="520"/>
      <c r="Q5" s="520"/>
      <c r="R5" s="520"/>
      <c r="S5" s="520"/>
      <c r="T5" s="520"/>
      <c r="U5" s="520"/>
      <c r="V5" s="520"/>
      <c r="W5" s="520"/>
      <c r="X5" s="520"/>
      <c r="Y5" s="520"/>
      <c r="Z5" s="520"/>
      <c r="AA5" s="520"/>
      <c r="AB5" s="520"/>
      <c r="AC5" s="520"/>
      <c r="AD5" s="520"/>
      <c r="AE5" s="520"/>
      <c r="AF5" s="520"/>
      <c r="AG5" s="520"/>
      <c r="AH5" s="520"/>
      <c r="AI5" s="520"/>
      <c r="AJ5" s="520"/>
      <c r="AK5" s="520"/>
      <c r="AL5" s="520"/>
      <c r="AM5" s="520"/>
      <c r="AN5" s="520"/>
      <c r="AO5" s="520"/>
      <c r="AP5" s="520"/>
      <c r="AQ5" s="520"/>
      <c r="AR5" s="520"/>
    </row>
    <row r="6" spans="1:44">
      <c r="A6" s="520"/>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520"/>
      <c r="AB6" s="520"/>
      <c r="AC6" s="520"/>
      <c r="AD6" s="520"/>
      <c r="AE6" s="520"/>
      <c r="AF6" s="520"/>
      <c r="AG6" s="520"/>
      <c r="AH6" s="520"/>
      <c r="AI6" s="520"/>
      <c r="AJ6" s="520"/>
      <c r="AK6" s="520"/>
      <c r="AL6" s="520"/>
      <c r="AM6" s="520"/>
      <c r="AN6" s="520"/>
      <c r="AO6" s="520"/>
      <c r="AP6" s="520"/>
      <c r="AQ6" s="520"/>
      <c r="AR6" s="520"/>
    </row>
    <row r="7" spans="1:44">
      <c r="A7" s="520"/>
      <c r="B7" s="520"/>
      <c r="C7" s="520"/>
      <c r="D7" s="520"/>
      <c r="E7" s="520"/>
      <c r="F7" s="520"/>
      <c r="G7" s="520"/>
      <c r="H7" s="520"/>
      <c r="I7" s="520"/>
      <c r="J7" s="520"/>
      <c r="K7" s="520"/>
      <c r="L7" s="520"/>
      <c r="M7" s="520"/>
      <c r="N7" s="520"/>
      <c r="O7" s="520"/>
      <c r="P7" s="520"/>
      <c r="Q7" s="520"/>
      <c r="R7" s="520"/>
      <c r="S7" s="520"/>
      <c r="T7" s="520"/>
      <c r="U7" s="520"/>
      <c r="V7" s="520"/>
      <c r="W7" s="520"/>
      <c r="X7" s="520"/>
      <c r="Y7" s="520"/>
      <c r="Z7" s="520"/>
      <c r="AA7" s="520"/>
      <c r="AB7" s="520"/>
      <c r="AC7" s="520"/>
      <c r="AD7" s="520"/>
      <c r="AE7" s="520"/>
      <c r="AF7" s="520"/>
      <c r="AG7" s="520"/>
      <c r="AH7" s="520"/>
      <c r="AI7" s="520"/>
      <c r="AJ7" s="520"/>
      <c r="AK7" s="520"/>
      <c r="AL7" s="520"/>
      <c r="AM7" s="520"/>
      <c r="AN7" s="520"/>
      <c r="AO7" s="520"/>
      <c r="AP7" s="520"/>
      <c r="AQ7" s="520"/>
      <c r="AR7" s="520"/>
    </row>
    <row r="8" spans="1:44" ht="15.75">
      <c r="A8" s="497" t="s">
        <v>1</v>
      </c>
      <c r="B8" s="497"/>
      <c r="C8" s="497"/>
      <c r="D8" s="497"/>
      <c r="E8" s="497"/>
      <c r="F8" s="497"/>
      <c r="G8" s="497"/>
      <c r="H8" s="497"/>
      <c r="I8" s="497"/>
      <c r="J8" s="497"/>
      <c r="K8" s="497"/>
      <c r="L8" s="497"/>
      <c r="M8" s="497"/>
      <c r="N8" s="497"/>
      <c r="O8" s="497"/>
      <c r="P8" s="497"/>
      <c r="Q8" s="497"/>
      <c r="R8" s="497"/>
      <c r="S8" s="497"/>
      <c r="T8" s="497"/>
      <c r="U8" s="497"/>
      <c r="V8" s="497"/>
      <c r="W8" s="497"/>
      <c r="X8" s="497"/>
      <c r="Y8" s="497"/>
      <c r="Z8" s="497"/>
      <c r="AA8" s="497"/>
      <c r="AB8" s="497"/>
      <c r="AC8" s="497"/>
      <c r="AD8" s="497"/>
      <c r="AE8" s="497"/>
      <c r="AF8" s="497"/>
      <c r="AG8" s="497"/>
      <c r="AH8" s="497"/>
      <c r="AI8" s="497"/>
      <c r="AJ8" s="497"/>
      <c r="AK8" s="497"/>
      <c r="AL8" s="497"/>
      <c r="AM8" s="497"/>
      <c r="AN8" s="497"/>
      <c r="AO8" s="497"/>
      <c r="AP8" s="497"/>
      <c r="AQ8" s="497"/>
      <c r="AR8" s="497"/>
    </row>
    <row r="9" spans="1:44">
      <c r="A9" s="499" t="s">
        <v>134</v>
      </c>
      <c r="B9" s="499"/>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c r="AL9" s="499"/>
      <c r="AM9" s="499"/>
      <c r="AN9" s="499"/>
      <c r="AO9" s="499"/>
      <c r="AP9" s="499"/>
      <c r="AQ9" s="499"/>
      <c r="AR9" s="499"/>
    </row>
    <row r="10" spans="1:44">
      <c r="A10" s="499"/>
      <c r="B10" s="499"/>
      <c r="C10" s="499"/>
      <c r="D10" s="499"/>
      <c r="E10" s="499"/>
      <c r="F10" s="499"/>
      <c r="G10" s="499"/>
      <c r="H10" s="499"/>
      <c r="I10" s="499"/>
      <c r="J10" s="499"/>
      <c r="K10" s="499"/>
      <c r="L10" s="499"/>
      <c r="M10" s="499"/>
      <c r="N10" s="499"/>
      <c r="O10" s="499"/>
      <c r="P10" s="499"/>
      <c r="Q10" s="499"/>
      <c r="R10" s="499"/>
      <c r="S10" s="499"/>
      <c r="T10" s="499"/>
      <c r="U10" s="499"/>
      <c r="V10" s="499"/>
      <c r="W10" s="499"/>
      <c r="X10" s="499"/>
      <c r="Y10" s="499"/>
      <c r="Z10" s="499"/>
      <c r="AA10" s="499"/>
      <c r="AB10" s="499"/>
      <c r="AC10" s="499"/>
      <c r="AD10" s="499"/>
      <c r="AE10" s="499"/>
      <c r="AF10" s="499"/>
      <c r="AG10" s="499"/>
      <c r="AH10" s="499"/>
      <c r="AI10" s="499"/>
      <c r="AJ10" s="499"/>
      <c r="AK10" s="499"/>
      <c r="AL10" s="499"/>
      <c r="AM10" s="499"/>
      <c r="AN10" s="499"/>
      <c r="AO10" s="499"/>
      <c r="AP10" s="499"/>
      <c r="AQ10" s="499"/>
      <c r="AR10" s="499"/>
    </row>
    <row r="11" spans="1:44">
      <c r="A11" s="499"/>
      <c r="B11" s="499"/>
      <c r="C11" s="499"/>
      <c r="D11" s="499"/>
      <c r="E11" s="499"/>
      <c r="F11" s="499"/>
      <c r="G11" s="499"/>
      <c r="H11" s="499"/>
      <c r="I11" s="499"/>
      <c r="J11" s="499"/>
      <c r="K11" s="499"/>
      <c r="L11" s="499"/>
      <c r="M11" s="499"/>
      <c r="N11" s="499"/>
      <c r="O11" s="499"/>
      <c r="P11" s="499"/>
      <c r="Q11" s="499"/>
      <c r="R11" s="499"/>
      <c r="S11" s="499"/>
      <c r="T11" s="499"/>
      <c r="U11" s="499"/>
      <c r="V11" s="499"/>
      <c r="W11" s="499"/>
      <c r="X11" s="499"/>
      <c r="Y11" s="499"/>
      <c r="Z11" s="499"/>
      <c r="AA11" s="499"/>
      <c r="AB11" s="499"/>
      <c r="AC11" s="499"/>
      <c r="AD11" s="499"/>
      <c r="AE11" s="499"/>
      <c r="AF11" s="499"/>
      <c r="AG11" s="499"/>
      <c r="AH11" s="499"/>
      <c r="AI11" s="499"/>
      <c r="AJ11" s="499"/>
      <c r="AK11" s="499"/>
      <c r="AL11" s="499"/>
      <c r="AM11" s="499"/>
      <c r="AN11" s="499"/>
      <c r="AO11" s="499"/>
      <c r="AP11" s="499"/>
      <c r="AQ11" s="499"/>
      <c r="AR11" s="499"/>
    </row>
    <row r="12" spans="1:44">
      <c r="A12" s="499"/>
      <c r="B12" s="499"/>
      <c r="C12" s="499"/>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499"/>
      <c r="AI12" s="499"/>
      <c r="AJ12" s="499"/>
      <c r="AK12" s="499"/>
      <c r="AL12" s="499"/>
      <c r="AM12" s="499"/>
      <c r="AN12" s="499"/>
      <c r="AO12" s="499"/>
      <c r="AP12" s="499"/>
      <c r="AQ12" s="499"/>
      <c r="AR12" s="499"/>
    </row>
    <row r="13" spans="1:44" ht="15.75">
      <c r="A13" s="497" t="s">
        <v>2</v>
      </c>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497"/>
    </row>
    <row r="15" spans="1:44">
      <c r="A15" s="5" t="s">
        <v>198</v>
      </c>
      <c r="B15" s="5"/>
      <c r="C15" s="5"/>
      <c r="D15" s="5"/>
      <c r="E15" s="5"/>
      <c r="F15" s="5"/>
      <c r="G15" s="5"/>
      <c r="H15" s="5"/>
      <c r="I15" s="6"/>
      <c r="J15" s="6"/>
      <c r="K15" s="1"/>
      <c r="L15" s="1"/>
      <c r="M15" s="1"/>
      <c r="N15" s="1"/>
      <c r="O15" s="1"/>
      <c r="P15" s="1"/>
      <c r="Q15" s="1"/>
      <c r="R15" s="1"/>
      <c r="S15" s="1"/>
      <c r="T15" s="1"/>
      <c r="U15" s="1"/>
      <c r="V15" s="1"/>
      <c r="W15" s="1"/>
      <c r="X15" s="1"/>
      <c r="Y15" s="1"/>
      <c r="Z15" s="1"/>
      <c r="AA15" s="1"/>
      <c r="AB15" s="522"/>
      <c r="AC15" s="522"/>
      <c r="AD15" s="522"/>
      <c r="AE15" s="522"/>
      <c r="AF15" s="522"/>
      <c r="AG15" s="522"/>
      <c r="AH15" s="522"/>
      <c r="AI15" s="522"/>
      <c r="AJ15" s="522"/>
      <c r="AK15" s="522"/>
      <c r="AL15" s="522"/>
      <c r="AM15" s="522"/>
      <c r="AN15" s="522"/>
      <c r="AO15" s="522"/>
      <c r="AP15" s="522"/>
      <c r="AQ15" s="522"/>
      <c r="AR15" s="522"/>
    </row>
    <row r="16" spans="1:44">
      <c r="A16" s="505"/>
      <c r="B16" s="506"/>
      <c r="C16" s="502">
        <v>2010</v>
      </c>
      <c r="D16" s="509"/>
      <c r="E16" s="503"/>
      <c r="F16" s="502">
        <v>2011</v>
      </c>
      <c r="G16" s="509"/>
      <c r="H16" s="503"/>
      <c r="I16" s="502">
        <v>2012</v>
      </c>
      <c r="J16" s="509"/>
      <c r="K16" s="503"/>
      <c r="L16" s="502">
        <v>2013</v>
      </c>
      <c r="M16" s="509"/>
      <c r="N16" s="503"/>
      <c r="O16" s="502">
        <v>2014</v>
      </c>
      <c r="P16" s="509"/>
      <c r="Q16" s="503"/>
      <c r="R16" s="509">
        <v>2015</v>
      </c>
      <c r="S16" s="509"/>
      <c r="T16" s="509"/>
      <c r="U16" s="502">
        <v>2016</v>
      </c>
      <c r="V16" s="509"/>
      <c r="W16" s="503"/>
      <c r="X16" s="502">
        <v>2017</v>
      </c>
      <c r="Y16" s="509"/>
      <c r="Z16" s="503"/>
      <c r="AA16" s="502">
        <v>2018</v>
      </c>
      <c r="AB16" s="509"/>
      <c r="AC16" s="503"/>
      <c r="AD16" s="502">
        <v>2019</v>
      </c>
      <c r="AE16" s="509"/>
      <c r="AF16" s="503"/>
      <c r="AG16" s="502">
        <v>2020</v>
      </c>
      <c r="AH16" s="509"/>
      <c r="AI16" s="503"/>
      <c r="AJ16" s="502">
        <v>2021</v>
      </c>
      <c r="AK16" s="509"/>
      <c r="AL16" s="503"/>
      <c r="AM16" s="502">
        <v>2022</v>
      </c>
      <c r="AN16" s="509"/>
      <c r="AO16" s="503"/>
      <c r="AP16" s="502">
        <v>2023</v>
      </c>
      <c r="AQ16" s="509"/>
      <c r="AR16" s="503"/>
    </row>
    <row r="17" spans="1:44" s="7" customFormat="1" ht="30">
      <c r="A17" s="507"/>
      <c r="B17" s="508"/>
      <c r="C17" s="137" t="s">
        <v>8</v>
      </c>
      <c r="D17" s="106" t="s">
        <v>147</v>
      </c>
      <c r="E17" s="107" t="s">
        <v>27</v>
      </c>
      <c r="F17" s="137" t="s">
        <v>8</v>
      </c>
      <c r="G17" s="106" t="s">
        <v>147</v>
      </c>
      <c r="H17" s="107" t="s">
        <v>27</v>
      </c>
      <c r="I17" s="137" t="s">
        <v>8</v>
      </c>
      <c r="J17" s="106" t="s">
        <v>147</v>
      </c>
      <c r="K17" s="107" t="s">
        <v>27</v>
      </c>
      <c r="L17" s="137" t="s">
        <v>8</v>
      </c>
      <c r="M17" s="106" t="s">
        <v>147</v>
      </c>
      <c r="N17" s="107" t="s">
        <v>27</v>
      </c>
      <c r="O17" s="137" t="s">
        <v>8</v>
      </c>
      <c r="P17" s="106" t="s">
        <v>147</v>
      </c>
      <c r="Q17" s="107" t="s">
        <v>27</v>
      </c>
      <c r="R17" s="137" t="s">
        <v>8</v>
      </c>
      <c r="S17" s="106" t="s">
        <v>147</v>
      </c>
      <c r="T17" s="107" t="s">
        <v>27</v>
      </c>
      <c r="U17" s="137" t="s">
        <v>8</v>
      </c>
      <c r="V17" s="106" t="s">
        <v>147</v>
      </c>
      <c r="W17" s="107" t="s">
        <v>27</v>
      </c>
      <c r="X17" s="137" t="s">
        <v>8</v>
      </c>
      <c r="Y17" s="106" t="s">
        <v>147</v>
      </c>
      <c r="Z17" s="107" t="s">
        <v>27</v>
      </c>
      <c r="AA17" s="137" t="s">
        <v>8</v>
      </c>
      <c r="AB17" s="106" t="s">
        <v>147</v>
      </c>
      <c r="AC17" s="107" t="s">
        <v>27</v>
      </c>
      <c r="AD17" s="137" t="s">
        <v>8</v>
      </c>
      <c r="AE17" s="106" t="s">
        <v>147</v>
      </c>
      <c r="AF17" s="107" t="s">
        <v>27</v>
      </c>
      <c r="AG17" s="137" t="s">
        <v>8</v>
      </c>
      <c r="AH17" s="106" t="s">
        <v>147</v>
      </c>
      <c r="AI17" s="107" t="s">
        <v>27</v>
      </c>
      <c r="AJ17" s="137" t="s">
        <v>8</v>
      </c>
      <c r="AK17" s="106" t="s">
        <v>147</v>
      </c>
      <c r="AL17" s="107" t="s">
        <v>27</v>
      </c>
      <c r="AM17" s="137" t="s">
        <v>8</v>
      </c>
      <c r="AN17" s="106" t="s">
        <v>147</v>
      </c>
      <c r="AO17" s="107" t="s">
        <v>27</v>
      </c>
      <c r="AP17" s="137" t="s">
        <v>8</v>
      </c>
      <c r="AQ17" s="106" t="s">
        <v>147</v>
      </c>
      <c r="AR17" s="107" t="s">
        <v>27</v>
      </c>
    </row>
    <row r="18" spans="1:44" ht="30">
      <c r="A18" s="511" t="s">
        <v>22</v>
      </c>
      <c r="B18" s="89" t="s">
        <v>97</v>
      </c>
      <c r="C18" s="208">
        <v>3023</v>
      </c>
      <c r="D18" s="210">
        <f>SUM(D19,D21:D23)</f>
        <v>1542</v>
      </c>
      <c r="E18" s="209">
        <f t="shared" ref="E18:E23" si="0">D18/C18*100</f>
        <v>51.008931524975189</v>
      </c>
      <c r="F18" s="208">
        <v>2879</v>
      </c>
      <c r="G18" s="210">
        <f>SUM(G19,G21:G23)</f>
        <v>1435</v>
      </c>
      <c r="H18" s="209">
        <f t="shared" ref="H18:H47" si="1">G18/F18*100</f>
        <v>49.843695727683226</v>
      </c>
      <c r="I18" s="208">
        <v>2536</v>
      </c>
      <c r="J18" s="210">
        <f>SUM(J19,J21:J23)</f>
        <v>1202</v>
      </c>
      <c r="K18" s="209">
        <f t="shared" ref="K18:K47" si="2">J18/I18*100</f>
        <v>47.397476340694006</v>
      </c>
      <c r="L18" s="210">
        <v>2488</v>
      </c>
      <c r="M18" s="210">
        <f>SUM(M19,M21:M23)</f>
        <v>1217</v>
      </c>
      <c r="N18" s="209">
        <f t="shared" ref="N18:N47" si="3">M18/L18*100</f>
        <v>48.914790996784568</v>
      </c>
      <c r="O18" s="208">
        <v>2533</v>
      </c>
      <c r="P18" s="210">
        <f>SUM(P19,P21:P23)</f>
        <v>1239</v>
      </c>
      <c r="Q18" s="209">
        <f t="shared" ref="Q18:Q47" si="4">P18/O18*100</f>
        <v>48.914330833004342</v>
      </c>
      <c r="R18" s="210">
        <v>2510</v>
      </c>
      <c r="S18" s="210">
        <f>SUM(S19,S21:S23)</f>
        <v>1244</v>
      </c>
      <c r="T18" s="209">
        <f t="shared" ref="T18:T47" si="5">S18/R18*100</f>
        <v>49.561752988047807</v>
      </c>
      <c r="U18" s="208">
        <v>2477</v>
      </c>
      <c r="V18" s="210">
        <f>SUM(V19,V21:V23)</f>
        <v>1186</v>
      </c>
      <c r="W18" s="209">
        <f t="shared" ref="W18:W47" si="6">V18/U18*100</f>
        <v>47.880500605571257</v>
      </c>
      <c r="X18" s="210">
        <v>2654</v>
      </c>
      <c r="Y18" s="210">
        <f>SUM(Y19,Y21:Y23)</f>
        <v>1287</v>
      </c>
      <c r="Z18" s="209">
        <f t="shared" ref="Z18:Z47" si="7">Y18/X18*100</f>
        <v>48.492840994724943</v>
      </c>
      <c r="AA18" s="208">
        <v>2674</v>
      </c>
      <c r="AB18" s="210">
        <f>SUM(AB19,AB21:AB23)</f>
        <v>1309</v>
      </c>
      <c r="AC18" s="209">
        <f t="shared" ref="AC18:AC47" si="8">AB18/AA18*100</f>
        <v>48.952879581151834</v>
      </c>
      <c r="AD18" s="210">
        <v>2074</v>
      </c>
      <c r="AE18" s="210">
        <f>SUM(AE19,AE21:AE23)</f>
        <v>994</v>
      </c>
      <c r="AF18" s="209">
        <f t="shared" ref="AF18:AF47" si="9">AE18/AD18*100</f>
        <v>47.926711668273867</v>
      </c>
      <c r="AG18" s="210">
        <f>SUM(AG21,AG19,AG22,AG23)</f>
        <v>2738</v>
      </c>
      <c r="AH18" s="210">
        <f>SUM(AH19,AH21:AH23)</f>
        <v>1244</v>
      </c>
      <c r="AI18" s="209">
        <f t="shared" ref="AI18:AI47" si="10">AH18/AG18*100</f>
        <v>45.43462381300219</v>
      </c>
      <c r="AJ18" s="210">
        <v>2405</v>
      </c>
      <c r="AK18" s="210">
        <f>SUM(AK19,AK21:AK23)</f>
        <v>1131</v>
      </c>
      <c r="AL18" s="209">
        <f t="shared" ref="AL18:AL47" si="11">AK18/AJ18*100</f>
        <v>47.027027027027032</v>
      </c>
      <c r="AM18" s="210">
        <f>SUM(AM21,AM19,AM22,AM23)</f>
        <v>2531</v>
      </c>
      <c r="AN18" s="210">
        <f>SUM(AN19,AN21:AN23)</f>
        <v>1253</v>
      </c>
      <c r="AO18" s="209">
        <f t="shared" ref="AO18:AO47" si="12">AN18/AM18*100</f>
        <v>49.506124061635717</v>
      </c>
      <c r="AP18" s="210">
        <v>2752</v>
      </c>
      <c r="AQ18" s="210">
        <f>SUM(AQ19,AQ21:AQ23)</f>
        <v>1304</v>
      </c>
      <c r="AR18" s="209">
        <f t="shared" ref="AR18:AR47" si="13">AQ18/AP18*100</f>
        <v>47.383720930232556</v>
      </c>
    </row>
    <row r="19" spans="1:44" ht="15" customHeight="1">
      <c r="A19" s="512"/>
      <c r="B19" s="214" t="s">
        <v>6</v>
      </c>
      <c r="C19" s="144">
        <v>233</v>
      </c>
      <c r="D19" s="170">
        <v>107</v>
      </c>
      <c r="E19" s="143">
        <f t="shared" si="0"/>
        <v>45.922746781115883</v>
      </c>
      <c r="F19" s="144">
        <v>221</v>
      </c>
      <c r="G19" s="170">
        <v>86</v>
      </c>
      <c r="H19" s="143">
        <f t="shared" si="1"/>
        <v>38.914027149321271</v>
      </c>
      <c r="I19" s="144">
        <v>197</v>
      </c>
      <c r="J19" s="170">
        <v>82</v>
      </c>
      <c r="K19" s="143">
        <f t="shared" si="2"/>
        <v>41.624365482233507</v>
      </c>
      <c r="L19" s="170">
        <v>180</v>
      </c>
      <c r="M19" s="170">
        <v>80</v>
      </c>
      <c r="N19" s="143">
        <f t="shared" si="3"/>
        <v>44.444444444444443</v>
      </c>
      <c r="O19" s="144">
        <v>179</v>
      </c>
      <c r="P19" s="170">
        <v>66</v>
      </c>
      <c r="Q19" s="143">
        <f t="shared" si="4"/>
        <v>36.871508379888269</v>
      </c>
      <c r="R19" s="170">
        <v>129</v>
      </c>
      <c r="S19" s="170">
        <v>47</v>
      </c>
      <c r="T19" s="143">
        <f t="shared" si="5"/>
        <v>36.434108527131784</v>
      </c>
      <c r="U19" s="144">
        <v>209</v>
      </c>
      <c r="V19" s="170">
        <v>70</v>
      </c>
      <c r="W19" s="143">
        <f t="shared" si="6"/>
        <v>33.492822966507177</v>
      </c>
      <c r="X19" s="170">
        <v>197</v>
      </c>
      <c r="Y19" s="170">
        <v>99</v>
      </c>
      <c r="Z19" s="143">
        <f t="shared" si="7"/>
        <v>50.253807106598977</v>
      </c>
      <c r="AA19" s="144">
        <v>208</v>
      </c>
      <c r="AB19" s="170">
        <v>81</v>
      </c>
      <c r="AC19" s="143">
        <f t="shared" si="8"/>
        <v>38.942307692307693</v>
      </c>
      <c r="AD19" s="170">
        <v>157</v>
      </c>
      <c r="AE19" s="170">
        <v>66</v>
      </c>
      <c r="AF19" s="143">
        <f t="shared" si="9"/>
        <v>42.038216560509554</v>
      </c>
      <c r="AG19" s="170">
        <v>161</v>
      </c>
      <c r="AH19" s="170">
        <v>47</v>
      </c>
      <c r="AI19" s="143">
        <f t="shared" si="10"/>
        <v>29.19254658385093</v>
      </c>
      <c r="AJ19" s="170">
        <v>185</v>
      </c>
      <c r="AK19" s="170">
        <v>76</v>
      </c>
      <c r="AL19" s="143">
        <f t="shared" si="11"/>
        <v>41.081081081081081</v>
      </c>
      <c r="AM19" s="170">
        <v>212</v>
      </c>
      <c r="AN19" s="170">
        <v>85</v>
      </c>
      <c r="AO19" s="143">
        <f t="shared" si="12"/>
        <v>40.094339622641513</v>
      </c>
      <c r="AP19" s="170">
        <v>216</v>
      </c>
      <c r="AQ19" s="170">
        <v>88</v>
      </c>
      <c r="AR19" s="143">
        <f t="shared" si="13"/>
        <v>40.74074074074074</v>
      </c>
    </row>
    <row r="20" spans="1:44">
      <c r="A20" s="512"/>
      <c r="B20" s="214" t="s">
        <v>192</v>
      </c>
      <c r="C20" s="144">
        <v>93</v>
      </c>
      <c r="D20" s="170">
        <v>46</v>
      </c>
      <c r="E20" s="143">
        <f t="shared" si="0"/>
        <v>49.462365591397848</v>
      </c>
      <c r="F20" s="144">
        <v>91</v>
      </c>
      <c r="G20" s="170">
        <v>39</v>
      </c>
      <c r="H20" s="143">
        <f t="shared" si="1"/>
        <v>42.857142857142854</v>
      </c>
      <c r="I20" s="144">
        <v>74</v>
      </c>
      <c r="J20" s="170">
        <v>26</v>
      </c>
      <c r="K20" s="143">
        <f t="shared" si="2"/>
        <v>35.135135135135137</v>
      </c>
      <c r="L20" s="170">
        <v>65</v>
      </c>
      <c r="M20" s="170">
        <v>31</v>
      </c>
      <c r="N20" s="143">
        <f t="shared" si="3"/>
        <v>47.692307692307693</v>
      </c>
      <c r="O20" s="144">
        <v>52</v>
      </c>
      <c r="P20" s="170">
        <v>19</v>
      </c>
      <c r="Q20" s="143">
        <f t="shared" si="4"/>
        <v>36.538461538461533</v>
      </c>
      <c r="R20" s="170">
        <v>54</v>
      </c>
      <c r="S20" s="170">
        <v>19</v>
      </c>
      <c r="T20" s="143">
        <f t="shared" si="5"/>
        <v>35.185185185185183</v>
      </c>
      <c r="U20" s="144">
        <v>66</v>
      </c>
      <c r="V20" s="170">
        <v>24</v>
      </c>
      <c r="W20" s="143">
        <f t="shared" si="6"/>
        <v>36.363636363636367</v>
      </c>
      <c r="X20" s="170">
        <v>53</v>
      </c>
      <c r="Y20" s="170">
        <v>32</v>
      </c>
      <c r="Z20" s="143">
        <f t="shared" si="7"/>
        <v>60.377358490566039</v>
      </c>
      <c r="AA20" s="144">
        <v>69</v>
      </c>
      <c r="AB20" s="170">
        <v>25</v>
      </c>
      <c r="AC20" s="143">
        <f t="shared" si="8"/>
        <v>36.231884057971016</v>
      </c>
      <c r="AD20" s="170">
        <v>79</v>
      </c>
      <c r="AE20" s="170">
        <v>35</v>
      </c>
      <c r="AF20" s="143">
        <f t="shared" si="9"/>
        <v>44.303797468354425</v>
      </c>
      <c r="AG20" s="170">
        <v>94</v>
      </c>
      <c r="AH20" s="170">
        <v>30</v>
      </c>
      <c r="AI20" s="143">
        <f t="shared" si="10"/>
        <v>31.914893617021278</v>
      </c>
      <c r="AJ20" s="170">
        <v>91</v>
      </c>
      <c r="AK20" s="170">
        <v>35</v>
      </c>
      <c r="AL20" s="143">
        <f t="shared" si="11"/>
        <v>38.461538461538467</v>
      </c>
      <c r="AM20" s="170">
        <v>95</v>
      </c>
      <c r="AN20" s="170">
        <v>43</v>
      </c>
      <c r="AO20" s="143">
        <f t="shared" si="12"/>
        <v>45.263157894736842</v>
      </c>
      <c r="AP20" s="170">
        <v>94</v>
      </c>
      <c r="AQ20" s="170">
        <v>36</v>
      </c>
      <c r="AR20" s="143">
        <f t="shared" si="13"/>
        <v>38.297872340425535</v>
      </c>
    </row>
    <row r="21" spans="1:44">
      <c r="A21" s="512"/>
      <c r="B21" s="214" t="s">
        <v>98</v>
      </c>
      <c r="C21" s="144">
        <v>511</v>
      </c>
      <c r="D21" s="170">
        <v>223</v>
      </c>
      <c r="E21" s="143">
        <f t="shared" si="0"/>
        <v>43.639921722113499</v>
      </c>
      <c r="F21" s="144">
        <v>479</v>
      </c>
      <c r="G21" s="170">
        <v>211</v>
      </c>
      <c r="H21" s="143">
        <f t="shared" si="1"/>
        <v>44.050104384133611</v>
      </c>
      <c r="I21" s="144">
        <v>441</v>
      </c>
      <c r="J21" s="170">
        <v>186</v>
      </c>
      <c r="K21" s="143">
        <f t="shared" si="2"/>
        <v>42.176870748299322</v>
      </c>
      <c r="L21" s="170">
        <v>377</v>
      </c>
      <c r="M21" s="170">
        <v>158</v>
      </c>
      <c r="N21" s="143">
        <f t="shared" si="3"/>
        <v>41.909814323607428</v>
      </c>
      <c r="O21" s="144">
        <v>358</v>
      </c>
      <c r="P21" s="170">
        <v>156</v>
      </c>
      <c r="Q21" s="143">
        <f t="shared" si="4"/>
        <v>43.575418994413404</v>
      </c>
      <c r="R21" s="170">
        <v>300</v>
      </c>
      <c r="S21" s="170">
        <v>127</v>
      </c>
      <c r="T21" s="143">
        <f t="shared" si="5"/>
        <v>42.333333333333336</v>
      </c>
      <c r="U21" s="144">
        <v>343</v>
      </c>
      <c r="V21" s="170">
        <v>132</v>
      </c>
      <c r="W21" s="143">
        <f t="shared" si="6"/>
        <v>38.483965014577258</v>
      </c>
      <c r="X21" s="170">
        <v>422</v>
      </c>
      <c r="Y21" s="170">
        <v>162</v>
      </c>
      <c r="Z21" s="143">
        <f t="shared" si="7"/>
        <v>38.388625592417064</v>
      </c>
      <c r="AA21" s="144">
        <v>369</v>
      </c>
      <c r="AB21" s="170">
        <v>144</v>
      </c>
      <c r="AC21" s="143">
        <f t="shared" si="8"/>
        <v>39.024390243902438</v>
      </c>
      <c r="AD21" s="170">
        <v>313</v>
      </c>
      <c r="AE21" s="170">
        <v>132</v>
      </c>
      <c r="AF21" s="143">
        <f t="shared" si="9"/>
        <v>42.172523961661341</v>
      </c>
      <c r="AG21" s="170">
        <v>392</v>
      </c>
      <c r="AH21" s="170">
        <v>149</v>
      </c>
      <c r="AI21" s="143">
        <f t="shared" si="10"/>
        <v>38.010204081632651</v>
      </c>
      <c r="AJ21" s="170">
        <v>368</v>
      </c>
      <c r="AK21" s="170">
        <v>143</v>
      </c>
      <c r="AL21" s="143">
        <f t="shared" si="11"/>
        <v>38.858695652173914</v>
      </c>
      <c r="AM21" s="170">
        <v>370</v>
      </c>
      <c r="AN21" s="170">
        <v>162</v>
      </c>
      <c r="AO21" s="143">
        <f t="shared" si="12"/>
        <v>43.78378378378379</v>
      </c>
      <c r="AP21" s="170">
        <v>380</v>
      </c>
      <c r="AQ21" s="170">
        <v>147</v>
      </c>
      <c r="AR21" s="143">
        <f t="shared" si="13"/>
        <v>38.684210526315788</v>
      </c>
    </row>
    <row r="22" spans="1:44">
      <c r="A22" s="512"/>
      <c r="B22" s="214" t="s">
        <v>99</v>
      </c>
      <c r="C22" s="144">
        <v>891</v>
      </c>
      <c r="D22" s="170">
        <v>459</v>
      </c>
      <c r="E22" s="143">
        <f t="shared" si="0"/>
        <v>51.515151515151516</v>
      </c>
      <c r="F22" s="144">
        <v>833</v>
      </c>
      <c r="G22" s="170">
        <v>424</v>
      </c>
      <c r="H22" s="143">
        <f t="shared" si="1"/>
        <v>50.900360144057622</v>
      </c>
      <c r="I22" s="144">
        <v>849</v>
      </c>
      <c r="J22" s="170">
        <v>396</v>
      </c>
      <c r="K22" s="143">
        <f t="shared" si="2"/>
        <v>46.64310954063604</v>
      </c>
      <c r="L22" s="170">
        <v>936</v>
      </c>
      <c r="M22" s="170">
        <v>458</v>
      </c>
      <c r="N22" s="143">
        <f t="shared" si="3"/>
        <v>48.931623931623932</v>
      </c>
      <c r="O22" s="144">
        <v>1010</v>
      </c>
      <c r="P22" s="170">
        <v>503</v>
      </c>
      <c r="Q22" s="143">
        <f t="shared" si="4"/>
        <v>49.801980198019805</v>
      </c>
      <c r="R22" s="170">
        <v>1052</v>
      </c>
      <c r="S22" s="170">
        <v>520</v>
      </c>
      <c r="T22" s="143">
        <f t="shared" si="5"/>
        <v>49.429657794676807</v>
      </c>
      <c r="U22" s="144">
        <v>1060</v>
      </c>
      <c r="V22" s="170">
        <v>517</v>
      </c>
      <c r="W22" s="143">
        <f t="shared" si="6"/>
        <v>48.773584905660378</v>
      </c>
      <c r="X22" s="170">
        <v>1038</v>
      </c>
      <c r="Y22" s="170">
        <v>504</v>
      </c>
      <c r="Z22" s="143">
        <f t="shared" si="7"/>
        <v>48.554913294797686</v>
      </c>
      <c r="AA22" s="144">
        <v>1045</v>
      </c>
      <c r="AB22" s="170">
        <v>510</v>
      </c>
      <c r="AC22" s="143">
        <f t="shared" si="8"/>
        <v>48.803827751196174</v>
      </c>
      <c r="AD22" s="170">
        <v>1031</v>
      </c>
      <c r="AE22" s="170">
        <v>493</v>
      </c>
      <c r="AF22" s="143">
        <f t="shared" si="9"/>
        <v>47.817652764306501</v>
      </c>
      <c r="AG22" s="170">
        <v>1145</v>
      </c>
      <c r="AH22" s="170">
        <v>531</v>
      </c>
      <c r="AI22" s="143">
        <f t="shared" si="10"/>
        <v>46.375545851528379</v>
      </c>
      <c r="AJ22" s="170">
        <v>1072</v>
      </c>
      <c r="AK22" s="170">
        <v>514</v>
      </c>
      <c r="AL22" s="143">
        <f t="shared" si="11"/>
        <v>47.947761194029852</v>
      </c>
      <c r="AM22" s="170">
        <v>1078</v>
      </c>
      <c r="AN22" s="170">
        <v>552</v>
      </c>
      <c r="AO22" s="143">
        <f t="shared" si="12"/>
        <v>51.205936920222641</v>
      </c>
      <c r="AP22" s="170">
        <v>1089</v>
      </c>
      <c r="AQ22" s="170">
        <v>550</v>
      </c>
      <c r="AR22" s="143">
        <f t="shared" si="13"/>
        <v>50.505050505050505</v>
      </c>
    </row>
    <row r="23" spans="1:44">
      <c r="A23" s="513"/>
      <c r="B23" s="153" t="s">
        <v>7</v>
      </c>
      <c r="C23" s="211">
        <v>1388</v>
      </c>
      <c r="D23" s="213">
        <v>753</v>
      </c>
      <c r="E23" s="143">
        <f t="shared" si="0"/>
        <v>54.250720461095106</v>
      </c>
      <c r="F23" s="211">
        <v>1346</v>
      </c>
      <c r="G23" s="213">
        <v>714</v>
      </c>
      <c r="H23" s="143">
        <f t="shared" si="1"/>
        <v>53.046062407132247</v>
      </c>
      <c r="I23" s="211">
        <v>1049</v>
      </c>
      <c r="J23" s="213">
        <v>538</v>
      </c>
      <c r="K23" s="143">
        <f t="shared" si="2"/>
        <v>51.286939942802668</v>
      </c>
      <c r="L23" s="213">
        <v>995</v>
      </c>
      <c r="M23" s="213">
        <v>521</v>
      </c>
      <c r="N23" s="143">
        <f t="shared" si="3"/>
        <v>52.361809045226124</v>
      </c>
      <c r="O23" s="211">
        <v>986</v>
      </c>
      <c r="P23" s="213">
        <v>514</v>
      </c>
      <c r="Q23" s="143">
        <f t="shared" si="4"/>
        <v>52.129817444219064</v>
      </c>
      <c r="R23" s="213">
        <v>1029</v>
      </c>
      <c r="S23" s="213">
        <v>550</v>
      </c>
      <c r="T23" s="143">
        <f t="shared" si="5"/>
        <v>53.449951409135089</v>
      </c>
      <c r="U23" s="211">
        <v>865</v>
      </c>
      <c r="V23" s="213">
        <v>467</v>
      </c>
      <c r="W23" s="143">
        <f t="shared" si="6"/>
        <v>53.98843930635838</v>
      </c>
      <c r="X23" s="213">
        <v>997</v>
      </c>
      <c r="Y23" s="213">
        <v>522</v>
      </c>
      <c r="Z23" s="143">
        <f t="shared" si="7"/>
        <v>52.357071213640928</v>
      </c>
      <c r="AA23" s="211">
        <v>1052</v>
      </c>
      <c r="AB23" s="213">
        <v>574</v>
      </c>
      <c r="AC23" s="143">
        <f t="shared" si="8"/>
        <v>54.562737642585546</v>
      </c>
      <c r="AD23" s="213">
        <v>573</v>
      </c>
      <c r="AE23" s="213">
        <v>303</v>
      </c>
      <c r="AF23" s="143">
        <f t="shared" si="9"/>
        <v>52.879581151832454</v>
      </c>
      <c r="AG23" s="213">
        <v>1040</v>
      </c>
      <c r="AH23" s="213">
        <v>517</v>
      </c>
      <c r="AI23" s="143">
        <f t="shared" si="10"/>
        <v>49.71153846153846</v>
      </c>
      <c r="AJ23" s="213">
        <v>780</v>
      </c>
      <c r="AK23" s="213">
        <v>398</v>
      </c>
      <c r="AL23" s="143">
        <f t="shared" si="11"/>
        <v>51.025641025641022</v>
      </c>
      <c r="AM23" s="213">
        <v>871</v>
      </c>
      <c r="AN23" s="213">
        <v>454</v>
      </c>
      <c r="AO23" s="143">
        <f t="shared" si="12"/>
        <v>52.123995407577496</v>
      </c>
      <c r="AP23" s="213">
        <v>1067</v>
      </c>
      <c r="AQ23" s="213">
        <v>519</v>
      </c>
      <c r="AR23" s="143">
        <f t="shared" si="13"/>
        <v>48.641049671977505</v>
      </c>
    </row>
    <row r="24" spans="1:44" ht="30">
      <c r="A24" s="511" t="s">
        <v>88</v>
      </c>
      <c r="B24" s="89" t="s">
        <v>97</v>
      </c>
      <c r="C24" s="208">
        <v>2240</v>
      </c>
      <c r="D24" s="210">
        <f>SUM(D25,D27:D29)</f>
        <v>1143</v>
      </c>
      <c r="E24" s="209">
        <f t="shared" ref="E24:E47" si="14">D24/C24*100</f>
        <v>51.026785714285715</v>
      </c>
      <c r="F24" s="208">
        <v>1895</v>
      </c>
      <c r="G24" s="210">
        <f>SUM(G25,G27:G29)</f>
        <v>979</v>
      </c>
      <c r="H24" s="209">
        <f t="shared" si="1"/>
        <v>51.662269129287594</v>
      </c>
      <c r="I24" s="208">
        <v>1705</v>
      </c>
      <c r="J24" s="210">
        <f>SUM(J25,J27:J29)</f>
        <v>877</v>
      </c>
      <c r="K24" s="209">
        <f t="shared" si="2"/>
        <v>51.436950146627566</v>
      </c>
      <c r="L24" s="210">
        <v>1599</v>
      </c>
      <c r="M24" s="210">
        <f>SUM(M25,M27:M29)</f>
        <v>775</v>
      </c>
      <c r="N24" s="209">
        <f t="shared" si="3"/>
        <v>48.467792370231393</v>
      </c>
      <c r="O24" s="208">
        <v>1619</v>
      </c>
      <c r="P24" s="210">
        <f>SUM(P25,P27:P29)</f>
        <v>822</v>
      </c>
      <c r="Q24" s="209">
        <f t="shared" si="4"/>
        <v>50.772081531809754</v>
      </c>
      <c r="R24" s="210">
        <v>1572</v>
      </c>
      <c r="S24" s="210">
        <f>SUM(S25,S27:S29)</f>
        <v>787</v>
      </c>
      <c r="T24" s="209">
        <f t="shared" si="5"/>
        <v>50.063613231552161</v>
      </c>
      <c r="U24" s="208">
        <v>1535</v>
      </c>
      <c r="V24" s="210">
        <f>SUM(V25,V27:V29)</f>
        <v>793</v>
      </c>
      <c r="W24" s="209">
        <f t="shared" si="6"/>
        <v>51.66123778501629</v>
      </c>
      <c r="X24" s="210">
        <v>1718</v>
      </c>
      <c r="Y24" s="210">
        <f>SUM(Y25,Y27:Y29)</f>
        <v>838</v>
      </c>
      <c r="Z24" s="209">
        <f t="shared" si="7"/>
        <v>48.777648428405122</v>
      </c>
      <c r="AA24" s="208">
        <v>1641</v>
      </c>
      <c r="AB24" s="210">
        <f>SUM(AB25,AB27:AB29)</f>
        <v>799</v>
      </c>
      <c r="AC24" s="209">
        <f t="shared" si="8"/>
        <v>48.689823278488724</v>
      </c>
      <c r="AD24" s="210">
        <v>1550</v>
      </c>
      <c r="AE24" s="210">
        <f>SUM(AE25,AE27:AE29)</f>
        <v>773</v>
      </c>
      <c r="AF24" s="209">
        <f t="shared" si="9"/>
        <v>49.870967741935488</v>
      </c>
      <c r="AG24" s="210">
        <f>SUM(AG27,AG25,AG28,AG29)</f>
        <v>1309</v>
      </c>
      <c r="AH24" s="210">
        <f>SUM(AH25,AH27:AH29)</f>
        <v>644</v>
      </c>
      <c r="AI24" s="209">
        <f t="shared" si="10"/>
        <v>49.19786096256685</v>
      </c>
      <c r="AJ24" s="210">
        <v>1595</v>
      </c>
      <c r="AK24" s="210">
        <f>SUM(AK25,AK27:AK29)</f>
        <v>742</v>
      </c>
      <c r="AL24" s="209">
        <f t="shared" si="11"/>
        <v>46.520376175548591</v>
      </c>
      <c r="AM24" s="210">
        <f>SUM(AM27,AM25,AM28,AM29)</f>
        <v>1583</v>
      </c>
      <c r="AN24" s="210">
        <f>SUM(AN25,AN27:AN29)</f>
        <v>791</v>
      </c>
      <c r="AO24" s="209">
        <f t="shared" si="12"/>
        <v>49.96841440303222</v>
      </c>
      <c r="AP24" s="210">
        <v>1572</v>
      </c>
      <c r="AQ24" s="210">
        <f>SUM(AQ25,AQ27:AQ29)</f>
        <v>790</v>
      </c>
      <c r="AR24" s="209">
        <f t="shared" si="13"/>
        <v>50.25445292620865</v>
      </c>
    </row>
    <row r="25" spans="1:44" ht="15" customHeight="1">
      <c r="A25" s="512"/>
      <c r="B25" s="214" t="s">
        <v>6</v>
      </c>
      <c r="C25" s="144">
        <v>93</v>
      </c>
      <c r="D25" s="170">
        <v>37</v>
      </c>
      <c r="E25" s="143">
        <f t="shared" si="14"/>
        <v>39.784946236559136</v>
      </c>
      <c r="F25" s="144">
        <v>69</v>
      </c>
      <c r="G25" s="170">
        <v>34</v>
      </c>
      <c r="H25" s="143">
        <f t="shared" si="1"/>
        <v>49.275362318840585</v>
      </c>
      <c r="I25" s="144">
        <v>65</v>
      </c>
      <c r="J25" s="170">
        <v>30</v>
      </c>
      <c r="K25" s="143">
        <f t="shared" si="2"/>
        <v>46.153846153846153</v>
      </c>
      <c r="L25" s="170">
        <v>56</v>
      </c>
      <c r="M25" s="170">
        <v>25</v>
      </c>
      <c r="N25" s="143">
        <f t="shared" si="3"/>
        <v>44.642857142857146</v>
      </c>
      <c r="O25" s="144">
        <v>84</v>
      </c>
      <c r="P25" s="170">
        <v>40</v>
      </c>
      <c r="Q25" s="143">
        <f t="shared" si="4"/>
        <v>47.619047619047613</v>
      </c>
      <c r="R25" s="170">
        <v>71</v>
      </c>
      <c r="S25" s="170">
        <v>25</v>
      </c>
      <c r="T25" s="143">
        <f t="shared" si="5"/>
        <v>35.2112676056338</v>
      </c>
      <c r="U25" s="144">
        <v>60</v>
      </c>
      <c r="V25" s="170">
        <v>27</v>
      </c>
      <c r="W25" s="143">
        <f t="shared" si="6"/>
        <v>45</v>
      </c>
      <c r="X25" s="170">
        <v>57</v>
      </c>
      <c r="Y25" s="170">
        <v>20</v>
      </c>
      <c r="Z25" s="143">
        <f t="shared" si="7"/>
        <v>35.087719298245609</v>
      </c>
      <c r="AA25" s="144">
        <v>66</v>
      </c>
      <c r="AB25" s="170">
        <v>20</v>
      </c>
      <c r="AC25" s="143">
        <f t="shared" si="8"/>
        <v>30.303030303030305</v>
      </c>
      <c r="AD25" s="170">
        <v>79</v>
      </c>
      <c r="AE25" s="170">
        <v>29</v>
      </c>
      <c r="AF25" s="143">
        <f t="shared" si="9"/>
        <v>36.708860759493675</v>
      </c>
      <c r="AG25" s="170">
        <v>70</v>
      </c>
      <c r="AH25" s="170">
        <v>37</v>
      </c>
      <c r="AI25" s="143">
        <f t="shared" si="10"/>
        <v>52.857142857142861</v>
      </c>
      <c r="AJ25" s="170">
        <v>57</v>
      </c>
      <c r="AK25" s="170">
        <v>20</v>
      </c>
      <c r="AL25" s="143">
        <f t="shared" si="11"/>
        <v>35.087719298245609</v>
      </c>
      <c r="AM25" s="170">
        <v>79</v>
      </c>
      <c r="AN25" s="170">
        <v>33</v>
      </c>
      <c r="AO25" s="143">
        <f t="shared" si="12"/>
        <v>41.77215189873418</v>
      </c>
      <c r="AP25" s="170">
        <v>85</v>
      </c>
      <c r="AQ25" s="170">
        <v>27</v>
      </c>
      <c r="AR25" s="143">
        <f t="shared" si="13"/>
        <v>31.764705882352938</v>
      </c>
    </row>
    <row r="26" spans="1:44">
      <c r="A26" s="512"/>
      <c r="B26" s="214" t="s">
        <v>192</v>
      </c>
      <c r="C26" s="144">
        <v>45</v>
      </c>
      <c r="D26" s="170">
        <v>17</v>
      </c>
      <c r="E26" s="143">
        <f t="shared" si="14"/>
        <v>37.777777777777779</v>
      </c>
      <c r="F26" s="144">
        <v>34</v>
      </c>
      <c r="G26" s="170">
        <v>16</v>
      </c>
      <c r="H26" s="143">
        <f t="shared" si="1"/>
        <v>47.058823529411761</v>
      </c>
      <c r="I26" s="144">
        <v>38</v>
      </c>
      <c r="J26" s="170">
        <v>14</v>
      </c>
      <c r="K26" s="143">
        <f t="shared" si="2"/>
        <v>36.84210526315789</v>
      </c>
      <c r="L26" s="170">
        <v>37</v>
      </c>
      <c r="M26" s="170">
        <v>15</v>
      </c>
      <c r="N26" s="143">
        <f t="shared" si="3"/>
        <v>40.54054054054054</v>
      </c>
      <c r="O26" s="144">
        <v>45</v>
      </c>
      <c r="P26" s="170">
        <v>22</v>
      </c>
      <c r="Q26" s="143">
        <f t="shared" si="4"/>
        <v>48.888888888888886</v>
      </c>
      <c r="R26" s="170">
        <v>54</v>
      </c>
      <c r="S26" s="170">
        <v>16</v>
      </c>
      <c r="T26" s="143">
        <f t="shared" si="5"/>
        <v>29.629629629629626</v>
      </c>
      <c r="U26" s="144">
        <v>41</v>
      </c>
      <c r="V26" s="170">
        <v>21</v>
      </c>
      <c r="W26" s="143">
        <f t="shared" si="6"/>
        <v>51.219512195121951</v>
      </c>
      <c r="X26" s="170">
        <v>38</v>
      </c>
      <c r="Y26" s="170">
        <v>15</v>
      </c>
      <c r="Z26" s="143">
        <f t="shared" si="7"/>
        <v>39.473684210526315</v>
      </c>
      <c r="AA26" s="144">
        <v>43</v>
      </c>
      <c r="AB26" s="170">
        <v>12</v>
      </c>
      <c r="AC26" s="143">
        <f t="shared" si="8"/>
        <v>27.906976744186046</v>
      </c>
      <c r="AD26" s="170">
        <v>47</v>
      </c>
      <c r="AE26" s="170">
        <v>18</v>
      </c>
      <c r="AF26" s="143">
        <f t="shared" si="9"/>
        <v>38.297872340425535</v>
      </c>
      <c r="AG26" s="170">
        <v>52</v>
      </c>
      <c r="AH26" s="170">
        <v>32</v>
      </c>
      <c r="AI26" s="143">
        <f t="shared" si="10"/>
        <v>61.53846153846154</v>
      </c>
      <c r="AJ26" s="170">
        <v>34</v>
      </c>
      <c r="AK26" s="170">
        <v>10</v>
      </c>
      <c r="AL26" s="143">
        <f t="shared" si="11"/>
        <v>29.411764705882355</v>
      </c>
      <c r="AM26" s="170">
        <v>49</v>
      </c>
      <c r="AN26" s="170">
        <v>19</v>
      </c>
      <c r="AO26" s="143">
        <f t="shared" si="12"/>
        <v>38.775510204081634</v>
      </c>
      <c r="AP26" s="170">
        <v>62</v>
      </c>
      <c r="AQ26" s="170">
        <v>23</v>
      </c>
      <c r="AR26" s="143">
        <f t="shared" si="13"/>
        <v>37.096774193548384</v>
      </c>
    </row>
    <row r="27" spans="1:44">
      <c r="A27" s="512"/>
      <c r="B27" s="214" t="s">
        <v>98</v>
      </c>
      <c r="C27" s="144">
        <v>199</v>
      </c>
      <c r="D27" s="170">
        <v>84</v>
      </c>
      <c r="E27" s="143">
        <f t="shared" si="14"/>
        <v>42.211055276381906</v>
      </c>
      <c r="F27" s="144">
        <v>181</v>
      </c>
      <c r="G27" s="170">
        <v>76</v>
      </c>
      <c r="H27" s="143">
        <f t="shared" si="1"/>
        <v>41.988950276243095</v>
      </c>
      <c r="I27" s="144">
        <v>183</v>
      </c>
      <c r="J27" s="170">
        <v>77</v>
      </c>
      <c r="K27" s="143">
        <f t="shared" si="2"/>
        <v>42.076502732240442</v>
      </c>
      <c r="L27" s="170">
        <v>173</v>
      </c>
      <c r="M27" s="170">
        <v>68</v>
      </c>
      <c r="N27" s="143">
        <f t="shared" si="3"/>
        <v>39.306358381502889</v>
      </c>
      <c r="O27" s="144">
        <v>169</v>
      </c>
      <c r="P27" s="170">
        <v>59</v>
      </c>
      <c r="Q27" s="143">
        <f t="shared" si="4"/>
        <v>34.911242603550299</v>
      </c>
      <c r="R27" s="170">
        <v>153</v>
      </c>
      <c r="S27" s="170">
        <v>63</v>
      </c>
      <c r="T27" s="143">
        <f t="shared" si="5"/>
        <v>41.17647058823529</v>
      </c>
      <c r="U27" s="144">
        <v>176</v>
      </c>
      <c r="V27" s="170">
        <v>87</v>
      </c>
      <c r="W27" s="143">
        <f t="shared" si="6"/>
        <v>49.43181818181818</v>
      </c>
      <c r="X27" s="170">
        <v>223</v>
      </c>
      <c r="Y27" s="170">
        <v>99</v>
      </c>
      <c r="Z27" s="143">
        <f t="shared" si="7"/>
        <v>44.394618834080717</v>
      </c>
      <c r="AA27" s="144">
        <v>217</v>
      </c>
      <c r="AB27" s="170">
        <v>90</v>
      </c>
      <c r="AC27" s="143">
        <f t="shared" si="8"/>
        <v>41.474654377880185</v>
      </c>
      <c r="AD27" s="170">
        <v>192</v>
      </c>
      <c r="AE27" s="170">
        <v>79</v>
      </c>
      <c r="AF27" s="143">
        <f t="shared" si="9"/>
        <v>41.145833333333329</v>
      </c>
      <c r="AG27" s="170">
        <v>183</v>
      </c>
      <c r="AH27" s="170">
        <v>77</v>
      </c>
      <c r="AI27" s="143">
        <f t="shared" si="10"/>
        <v>42.076502732240442</v>
      </c>
      <c r="AJ27" s="170">
        <v>191</v>
      </c>
      <c r="AK27" s="170">
        <v>73</v>
      </c>
      <c r="AL27" s="143">
        <f t="shared" si="11"/>
        <v>38.219895287958117</v>
      </c>
      <c r="AM27" s="170">
        <v>177</v>
      </c>
      <c r="AN27" s="170">
        <v>74</v>
      </c>
      <c r="AO27" s="143">
        <f t="shared" si="12"/>
        <v>41.807909604519772</v>
      </c>
      <c r="AP27" s="170">
        <v>147</v>
      </c>
      <c r="AQ27" s="170">
        <v>48</v>
      </c>
      <c r="AR27" s="143">
        <f t="shared" si="13"/>
        <v>32.653061224489797</v>
      </c>
    </row>
    <row r="28" spans="1:44">
      <c r="A28" s="512"/>
      <c r="B28" s="214" t="s">
        <v>99</v>
      </c>
      <c r="C28" s="144">
        <v>457</v>
      </c>
      <c r="D28" s="170">
        <v>240</v>
      </c>
      <c r="E28" s="143">
        <f t="shared" si="14"/>
        <v>52.516411378555794</v>
      </c>
      <c r="F28" s="144">
        <v>346</v>
      </c>
      <c r="G28" s="170">
        <v>156</v>
      </c>
      <c r="H28" s="143">
        <f t="shared" si="1"/>
        <v>45.086705202312139</v>
      </c>
      <c r="I28" s="144">
        <v>384</v>
      </c>
      <c r="J28" s="170">
        <v>192</v>
      </c>
      <c r="K28" s="143">
        <f t="shared" si="2"/>
        <v>50</v>
      </c>
      <c r="L28" s="170">
        <v>390</v>
      </c>
      <c r="M28" s="170">
        <v>194</v>
      </c>
      <c r="N28" s="143">
        <f t="shared" si="3"/>
        <v>49.743589743589745</v>
      </c>
      <c r="O28" s="144">
        <v>378</v>
      </c>
      <c r="P28" s="170">
        <v>176</v>
      </c>
      <c r="Q28" s="143">
        <f t="shared" si="4"/>
        <v>46.560846560846556</v>
      </c>
      <c r="R28" s="170">
        <v>389</v>
      </c>
      <c r="S28" s="170">
        <v>183</v>
      </c>
      <c r="T28" s="143">
        <f t="shared" si="5"/>
        <v>47.043701799485859</v>
      </c>
      <c r="U28" s="144">
        <v>403</v>
      </c>
      <c r="V28" s="170">
        <v>191</v>
      </c>
      <c r="W28" s="143">
        <f t="shared" si="6"/>
        <v>47.394540942928039</v>
      </c>
      <c r="X28" s="170">
        <v>471</v>
      </c>
      <c r="Y28" s="170">
        <v>210</v>
      </c>
      <c r="Z28" s="143">
        <f t="shared" si="7"/>
        <v>44.585987261146499</v>
      </c>
      <c r="AA28" s="144">
        <v>410</v>
      </c>
      <c r="AB28" s="170">
        <v>209</v>
      </c>
      <c r="AC28" s="143">
        <f t="shared" si="8"/>
        <v>50.975609756097562</v>
      </c>
      <c r="AD28" s="170">
        <v>399</v>
      </c>
      <c r="AE28" s="170">
        <v>191</v>
      </c>
      <c r="AF28" s="143">
        <f t="shared" si="9"/>
        <v>47.869674185463658</v>
      </c>
      <c r="AG28" s="170">
        <v>461</v>
      </c>
      <c r="AH28" s="170">
        <v>228</v>
      </c>
      <c r="AI28" s="143">
        <f t="shared" si="10"/>
        <v>49.457700650759215</v>
      </c>
      <c r="AJ28" s="170">
        <v>425</v>
      </c>
      <c r="AK28" s="170">
        <v>191</v>
      </c>
      <c r="AL28" s="143">
        <f t="shared" si="11"/>
        <v>44.941176470588232</v>
      </c>
      <c r="AM28" s="170">
        <v>412</v>
      </c>
      <c r="AN28" s="170">
        <v>192</v>
      </c>
      <c r="AO28" s="143">
        <f t="shared" si="12"/>
        <v>46.601941747572816</v>
      </c>
      <c r="AP28" s="170">
        <v>480</v>
      </c>
      <c r="AQ28" s="170">
        <v>235</v>
      </c>
      <c r="AR28" s="143">
        <f t="shared" si="13"/>
        <v>48.958333333333329</v>
      </c>
    </row>
    <row r="29" spans="1:44">
      <c r="A29" s="513"/>
      <c r="B29" s="153" t="s">
        <v>7</v>
      </c>
      <c r="C29" s="211">
        <v>1491</v>
      </c>
      <c r="D29" s="213">
        <v>782</v>
      </c>
      <c r="E29" s="143">
        <f t="shared" si="14"/>
        <v>52.448021462105963</v>
      </c>
      <c r="F29" s="211">
        <v>1299</v>
      </c>
      <c r="G29" s="213">
        <v>713</v>
      </c>
      <c r="H29" s="143">
        <f t="shared" si="1"/>
        <v>54.888375673595071</v>
      </c>
      <c r="I29" s="211">
        <v>1073</v>
      </c>
      <c r="J29" s="213">
        <v>578</v>
      </c>
      <c r="K29" s="143">
        <f t="shared" si="2"/>
        <v>53.867660764212488</v>
      </c>
      <c r="L29" s="213">
        <v>980</v>
      </c>
      <c r="M29" s="213">
        <v>488</v>
      </c>
      <c r="N29" s="143">
        <f t="shared" si="3"/>
        <v>49.795918367346935</v>
      </c>
      <c r="O29" s="211">
        <v>988</v>
      </c>
      <c r="P29" s="213">
        <v>547</v>
      </c>
      <c r="Q29" s="143">
        <f t="shared" si="4"/>
        <v>55.364372469635626</v>
      </c>
      <c r="R29" s="213">
        <v>959</v>
      </c>
      <c r="S29" s="213">
        <v>516</v>
      </c>
      <c r="T29" s="143">
        <f t="shared" si="5"/>
        <v>53.806047966631908</v>
      </c>
      <c r="U29" s="211">
        <v>896</v>
      </c>
      <c r="V29" s="213">
        <v>488</v>
      </c>
      <c r="W29" s="143">
        <f t="shared" si="6"/>
        <v>54.464285714285708</v>
      </c>
      <c r="X29" s="213">
        <v>967</v>
      </c>
      <c r="Y29" s="213">
        <v>509</v>
      </c>
      <c r="Z29" s="143">
        <f t="shared" si="7"/>
        <v>52.637021716649436</v>
      </c>
      <c r="AA29" s="211">
        <v>948</v>
      </c>
      <c r="AB29" s="213">
        <v>480</v>
      </c>
      <c r="AC29" s="143">
        <f t="shared" si="8"/>
        <v>50.632911392405063</v>
      </c>
      <c r="AD29" s="213">
        <v>880</v>
      </c>
      <c r="AE29" s="213">
        <v>474</v>
      </c>
      <c r="AF29" s="143">
        <f t="shared" si="9"/>
        <v>53.863636363636367</v>
      </c>
      <c r="AG29" s="213">
        <v>595</v>
      </c>
      <c r="AH29" s="213">
        <v>302</v>
      </c>
      <c r="AI29" s="143">
        <f t="shared" si="10"/>
        <v>50.756302521008401</v>
      </c>
      <c r="AJ29" s="213">
        <v>922</v>
      </c>
      <c r="AK29" s="213">
        <v>458</v>
      </c>
      <c r="AL29" s="143">
        <f t="shared" si="11"/>
        <v>49.67462039045553</v>
      </c>
      <c r="AM29" s="213">
        <v>915</v>
      </c>
      <c r="AN29" s="213">
        <v>492</v>
      </c>
      <c r="AO29" s="143">
        <f t="shared" si="12"/>
        <v>53.770491803278688</v>
      </c>
      <c r="AP29" s="213">
        <v>860</v>
      </c>
      <c r="AQ29" s="213">
        <v>480</v>
      </c>
      <c r="AR29" s="143">
        <f t="shared" si="13"/>
        <v>55.813953488372093</v>
      </c>
    </row>
    <row r="30" spans="1:44" ht="30">
      <c r="A30" s="511" t="s">
        <v>23</v>
      </c>
      <c r="B30" s="89" t="s">
        <v>97</v>
      </c>
      <c r="C30" s="208">
        <v>5485</v>
      </c>
      <c r="D30" s="210">
        <f>SUM(D31,D33:D35)</f>
        <v>2696</v>
      </c>
      <c r="E30" s="209">
        <f t="shared" si="14"/>
        <v>49.152233363719233</v>
      </c>
      <c r="F30" s="208">
        <v>5271</v>
      </c>
      <c r="G30" s="210">
        <f>SUM(G31,G33:G35)</f>
        <v>2571</v>
      </c>
      <c r="H30" s="209">
        <f t="shared" si="1"/>
        <v>48.77632327831531</v>
      </c>
      <c r="I30" s="208">
        <v>4518</v>
      </c>
      <c r="J30" s="210">
        <f>SUM(J31,J33:J35)</f>
        <v>2194</v>
      </c>
      <c r="K30" s="209">
        <f t="shared" si="2"/>
        <v>48.56131031429836</v>
      </c>
      <c r="L30" s="210">
        <v>4877</v>
      </c>
      <c r="M30" s="210">
        <f>SUM(M31,M33:M35)</f>
        <v>2348</v>
      </c>
      <c r="N30" s="209">
        <f t="shared" si="3"/>
        <v>48.144351035472624</v>
      </c>
      <c r="O30" s="208">
        <v>4851</v>
      </c>
      <c r="P30" s="210">
        <f>SUM(P31,P33:P35)</f>
        <v>2362</v>
      </c>
      <c r="Q30" s="209">
        <f t="shared" si="4"/>
        <v>48.690991548134406</v>
      </c>
      <c r="R30" s="210">
        <v>5032</v>
      </c>
      <c r="S30" s="210">
        <f>SUM(S31,S33:S35)</f>
        <v>2520</v>
      </c>
      <c r="T30" s="209">
        <f t="shared" si="5"/>
        <v>50.079491255961841</v>
      </c>
      <c r="U30" s="208">
        <v>5270</v>
      </c>
      <c r="V30" s="210">
        <f>SUM(V31,V33:V35)</f>
        <v>2564</v>
      </c>
      <c r="W30" s="209">
        <f t="shared" si="6"/>
        <v>48.652751423149901</v>
      </c>
      <c r="X30" s="210">
        <v>5319</v>
      </c>
      <c r="Y30" s="210">
        <f>SUM(Y31,Y33:Y35)</f>
        <v>2577</v>
      </c>
      <c r="Z30" s="209">
        <f t="shared" si="7"/>
        <v>48.448956570783977</v>
      </c>
      <c r="AA30" s="208">
        <v>4801</v>
      </c>
      <c r="AB30" s="210">
        <f>SUM(AB31,AB33:AB35)</f>
        <v>2311</v>
      </c>
      <c r="AC30" s="209">
        <f t="shared" si="8"/>
        <v>48.135805040616539</v>
      </c>
      <c r="AD30" s="210">
        <v>4592</v>
      </c>
      <c r="AE30" s="210">
        <f>SUM(AE31,AE33:AE35)</f>
        <v>2190</v>
      </c>
      <c r="AF30" s="209">
        <f t="shared" si="9"/>
        <v>47.691637630662022</v>
      </c>
      <c r="AG30" s="210">
        <f>SUM(AG33,AG31,AG34,AG35)</f>
        <v>5504</v>
      </c>
      <c r="AH30" s="210">
        <f>SUM(AH31,AH33:AH35)</f>
        <v>2677</v>
      </c>
      <c r="AI30" s="209">
        <f t="shared" si="10"/>
        <v>48.637354651162788</v>
      </c>
      <c r="AJ30" s="210">
        <v>5759</v>
      </c>
      <c r="AK30" s="210">
        <f>SUM(AK31,AK33:AK35)</f>
        <v>2796</v>
      </c>
      <c r="AL30" s="209">
        <f t="shared" si="11"/>
        <v>48.550095502691434</v>
      </c>
      <c r="AM30" s="210">
        <f>SUM(AM33,AM31,AM34,AM35)</f>
        <v>5786</v>
      </c>
      <c r="AN30" s="210">
        <f>SUM(AN31,AN33:AN35)</f>
        <v>2790</v>
      </c>
      <c r="AO30" s="209">
        <f t="shared" si="12"/>
        <v>48.219840995506395</v>
      </c>
      <c r="AP30" s="210">
        <v>5954</v>
      </c>
      <c r="AQ30" s="210">
        <f>SUM(AQ31,AQ33:AQ35)</f>
        <v>2816</v>
      </c>
      <c r="AR30" s="209">
        <f t="shared" si="13"/>
        <v>47.295935505542488</v>
      </c>
    </row>
    <row r="31" spans="1:44" ht="15" customHeight="1">
      <c r="A31" s="512"/>
      <c r="B31" s="214" t="s">
        <v>6</v>
      </c>
      <c r="C31" s="144">
        <v>387</v>
      </c>
      <c r="D31" s="170">
        <v>149</v>
      </c>
      <c r="E31" s="143">
        <f t="shared" si="14"/>
        <v>38.501291989664082</v>
      </c>
      <c r="F31" s="144">
        <v>302</v>
      </c>
      <c r="G31" s="170">
        <v>144</v>
      </c>
      <c r="H31" s="143">
        <f t="shared" si="1"/>
        <v>47.682119205298015</v>
      </c>
      <c r="I31" s="144">
        <v>307</v>
      </c>
      <c r="J31" s="170">
        <v>126</v>
      </c>
      <c r="K31" s="143">
        <f t="shared" si="2"/>
        <v>41.042345276872965</v>
      </c>
      <c r="L31" s="170">
        <v>299</v>
      </c>
      <c r="M31" s="170">
        <v>139</v>
      </c>
      <c r="N31" s="143">
        <f t="shared" si="3"/>
        <v>46.488294314381271</v>
      </c>
      <c r="O31" s="144">
        <v>269</v>
      </c>
      <c r="P31" s="170">
        <v>116</v>
      </c>
      <c r="Q31" s="143">
        <f t="shared" si="4"/>
        <v>43.122676579925653</v>
      </c>
      <c r="R31" s="170">
        <v>215</v>
      </c>
      <c r="S31" s="170">
        <v>87</v>
      </c>
      <c r="T31" s="143">
        <f t="shared" si="5"/>
        <v>40.465116279069768</v>
      </c>
      <c r="U31" s="144">
        <v>324</v>
      </c>
      <c r="V31" s="170">
        <v>151</v>
      </c>
      <c r="W31" s="143">
        <f t="shared" si="6"/>
        <v>46.604938271604937</v>
      </c>
      <c r="X31" s="170">
        <v>368</v>
      </c>
      <c r="Y31" s="170">
        <v>159</v>
      </c>
      <c r="Z31" s="143">
        <f t="shared" si="7"/>
        <v>43.20652173913043</v>
      </c>
      <c r="AA31" s="144">
        <v>303</v>
      </c>
      <c r="AB31" s="170">
        <v>123</v>
      </c>
      <c r="AC31" s="143">
        <f t="shared" si="8"/>
        <v>40.594059405940598</v>
      </c>
      <c r="AD31" s="170">
        <v>412</v>
      </c>
      <c r="AE31" s="170">
        <v>158</v>
      </c>
      <c r="AF31" s="143">
        <f t="shared" si="9"/>
        <v>38.349514563106794</v>
      </c>
      <c r="AG31" s="170">
        <v>237</v>
      </c>
      <c r="AH31" s="170">
        <v>95</v>
      </c>
      <c r="AI31" s="143">
        <f t="shared" si="10"/>
        <v>40.084388185654007</v>
      </c>
      <c r="AJ31" s="170">
        <v>340</v>
      </c>
      <c r="AK31" s="170">
        <v>128</v>
      </c>
      <c r="AL31" s="143">
        <f t="shared" si="11"/>
        <v>37.647058823529413</v>
      </c>
      <c r="AM31" s="170">
        <v>391</v>
      </c>
      <c r="AN31" s="170">
        <v>137</v>
      </c>
      <c r="AO31" s="143">
        <f t="shared" si="12"/>
        <v>35.038363171355499</v>
      </c>
      <c r="AP31" s="170">
        <v>370</v>
      </c>
      <c r="AQ31" s="170">
        <v>158</v>
      </c>
      <c r="AR31" s="143">
        <f t="shared" si="13"/>
        <v>42.702702702702702</v>
      </c>
    </row>
    <row r="32" spans="1:44">
      <c r="A32" s="512"/>
      <c r="B32" s="214" t="s">
        <v>192</v>
      </c>
      <c r="C32" s="144">
        <v>185</v>
      </c>
      <c r="D32" s="170">
        <v>67</v>
      </c>
      <c r="E32" s="143">
        <f t="shared" si="14"/>
        <v>36.216216216216218</v>
      </c>
      <c r="F32" s="144">
        <v>99</v>
      </c>
      <c r="G32" s="203">
        <v>43</v>
      </c>
      <c r="H32" s="143">
        <f t="shared" si="1"/>
        <v>43.43434343434344</v>
      </c>
      <c r="I32" s="144">
        <v>111</v>
      </c>
      <c r="J32" s="170">
        <v>46</v>
      </c>
      <c r="K32" s="143">
        <f t="shared" si="2"/>
        <v>41.441441441441441</v>
      </c>
      <c r="L32" s="170">
        <v>127</v>
      </c>
      <c r="M32" s="170">
        <v>61</v>
      </c>
      <c r="N32" s="143">
        <f t="shared" si="3"/>
        <v>48.031496062992126</v>
      </c>
      <c r="O32" s="144">
        <v>135</v>
      </c>
      <c r="P32" s="170">
        <v>58</v>
      </c>
      <c r="Q32" s="143">
        <f t="shared" si="4"/>
        <v>42.962962962962962</v>
      </c>
      <c r="R32" s="170">
        <v>96</v>
      </c>
      <c r="S32" s="170">
        <v>38</v>
      </c>
      <c r="T32" s="143">
        <f t="shared" si="5"/>
        <v>39.583333333333329</v>
      </c>
      <c r="U32" s="144">
        <v>139</v>
      </c>
      <c r="V32" s="170">
        <v>57</v>
      </c>
      <c r="W32" s="143">
        <f t="shared" si="6"/>
        <v>41.007194244604314</v>
      </c>
      <c r="X32" s="170">
        <v>204</v>
      </c>
      <c r="Y32" s="170">
        <v>91</v>
      </c>
      <c r="Z32" s="143">
        <f t="shared" si="7"/>
        <v>44.607843137254903</v>
      </c>
      <c r="AA32" s="144">
        <v>137</v>
      </c>
      <c r="AB32" s="170">
        <v>55</v>
      </c>
      <c r="AC32" s="143">
        <f t="shared" si="8"/>
        <v>40.145985401459853</v>
      </c>
      <c r="AD32" s="170">
        <v>250</v>
      </c>
      <c r="AE32" s="170">
        <v>104</v>
      </c>
      <c r="AF32" s="143">
        <f t="shared" si="9"/>
        <v>41.6</v>
      </c>
      <c r="AG32" s="170">
        <v>145</v>
      </c>
      <c r="AH32" s="170">
        <v>62</v>
      </c>
      <c r="AI32" s="143">
        <f t="shared" si="10"/>
        <v>42.758620689655174</v>
      </c>
      <c r="AJ32" s="170">
        <v>217</v>
      </c>
      <c r="AK32" s="170">
        <v>80</v>
      </c>
      <c r="AL32" s="143">
        <f t="shared" si="11"/>
        <v>36.866359447004612</v>
      </c>
      <c r="AM32" s="170">
        <v>256</v>
      </c>
      <c r="AN32" s="170">
        <v>82</v>
      </c>
      <c r="AO32" s="143">
        <f t="shared" si="12"/>
        <v>32.03125</v>
      </c>
      <c r="AP32" s="170">
        <v>216</v>
      </c>
      <c r="AQ32" s="170">
        <v>96</v>
      </c>
      <c r="AR32" s="143">
        <f t="shared" si="13"/>
        <v>44.444444444444443</v>
      </c>
    </row>
    <row r="33" spans="1:44">
      <c r="A33" s="512"/>
      <c r="B33" s="214" t="s">
        <v>98</v>
      </c>
      <c r="C33" s="144">
        <v>912</v>
      </c>
      <c r="D33" s="170">
        <v>376</v>
      </c>
      <c r="E33" s="143">
        <f t="shared" si="14"/>
        <v>41.228070175438596</v>
      </c>
      <c r="F33" s="144">
        <v>873</v>
      </c>
      <c r="G33" s="203">
        <v>343</v>
      </c>
      <c r="H33" s="143">
        <f t="shared" si="1"/>
        <v>39.289805269186715</v>
      </c>
      <c r="I33" s="144">
        <v>780</v>
      </c>
      <c r="J33" s="170">
        <v>335</v>
      </c>
      <c r="K33" s="143">
        <f t="shared" si="2"/>
        <v>42.948717948717949</v>
      </c>
      <c r="L33" s="170">
        <v>688</v>
      </c>
      <c r="M33" s="170">
        <v>280</v>
      </c>
      <c r="N33" s="143">
        <f t="shared" si="3"/>
        <v>40.697674418604649</v>
      </c>
      <c r="O33" s="144">
        <v>770</v>
      </c>
      <c r="P33" s="170">
        <v>318</v>
      </c>
      <c r="Q33" s="143">
        <f t="shared" si="4"/>
        <v>41.298701298701303</v>
      </c>
      <c r="R33" s="170">
        <v>574</v>
      </c>
      <c r="S33" s="170">
        <v>265</v>
      </c>
      <c r="T33" s="143">
        <f t="shared" si="5"/>
        <v>46.167247386759577</v>
      </c>
      <c r="U33" s="144">
        <v>880</v>
      </c>
      <c r="V33" s="170">
        <v>398</v>
      </c>
      <c r="W33" s="143">
        <f t="shared" si="6"/>
        <v>45.227272727272727</v>
      </c>
      <c r="X33" s="170">
        <v>969</v>
      </c>
      <c r="Y33" s="170">
        <v>418</v>
      </c>
      <c r="Z33" s="143">
        <f t="shared" si="7"/>
        <v>43.137254901960787</v>
      </c>
      <c r="AA33" s="144">
        <v>1005</v>
      </c>
      <c r="AB33" s="170">
        <v>437</v>
      </c>
      <c r="AC33" s="143">
        <f t="shared" si="8"/>
        <v>43.482587064676615</v>
      </c>
      <c r="AD33" s="170">
        <v>775</v>
      </c>
      <c r="AE33" s="170">
        <v>307</v>
      </c>
      <c r="AF33" s="143">
        <f t="shared" si="9"/>
        <v>39.612903225806448</v>
      </c>
      <c r="AG33" s="170">
        <v>847</v>
      </c>
      <c r="AH33" s="170">
        <v>326</v>
      </c>
      <c r="AI33" s="143">
        <f t="shared" si="10"/>
        <v>38.488783943329395</v>
      </c>
      <c r="AJ33" s="170">
        <v>742</v>
      </c>
      <c r="AK33" s="170">
        <v>289</v>
      </c>
      <c r="AL33" s="143">
        <f t="shared" si="11"/>
        <v>38.948787061994608</v>
      </c>
      <c r="AM33" s="170">
        <v>777</v>
      </c>
      <c r="AN33" s="170">
        <v>331</v>
      </c>
      <c r="AO33" s="143">
        <f t="shared" si="12"/>
        <v>42.599742599742605</v>
      </c>
      <c r="AP33" s="170">
        <v>786</v>
      </c>
      <c r="AQ33" s="170">
        <v>329</v>
      </c>
      <c r="AR33" s="143">
        <f t="shared" si="13"/>
        <v>41.857506361323153</v>
      </c>
    </row>
    <row r="34" spans="1:44">
      <c r="A34" s="512"/>
      <c r="B34" s="214" t="s">
        <v>99</v>
      </c>
      <c r="C34" s="144">
        <v>1751</v>
      </c>
      <c r="D34" s="170">
        <v>889</v>
      </c>
      <c r="E34" s="143">
        <f t="shared" si="14"/>
        <v>50.770988006853223</v>
      </c>
      <c r="F34" s="144">
        <v>1606</v>
      </c>
      <c r="G34" s="203">
        <v>716</v>
      </c>
      <c r="H34" s="143">
        <f t="shared" si="1"/>
        <v>44.582814445828149</v>
      </c>
      <c r="I34" s="144">
        <v>1448</v>
      </c>
      <c r="J34" s="170">
        <v>671</v>
      </c>
      <c r="K34" s="143">
        <f t="shared" si="2"/>
        <v>46.339779005524861</v>
      </c>
      <c r="L34" s="170">
        <v>1792</v>
      </c>
      <c r="M34" s="170">
        <v>836</v>
      </c>
      <c r="N34" s="143">
        <f t="shared" si="3"/>
        <v>46.651785714285715</v>
      </c>
      <c r="O34" s="144">
        <v>1763</v>
      </c>
      <c r="P34" s="170">
        <v>881</v>
      </c>
      <c r="Q34" s="143">
        <f t="shared" si="4"/>
        <v>49.971639251276237</v>
      </c>
      <c r="R34" s="170">
        <v>1982</v>
      </c>
      <c r="S34" s="170">
        <v>950</v>
      </c>
      <c r="T34" s="143">
        <f t="shared" si="5"/>
        <v>47.931382441977796</v>
      </c>
      <c r="U34" s="144">
        <v>2041</v>
      </c>
      <c r="V34" s="170">
        <v>993</v>
      </c>
      <c r="W34" s="143">
        <f t="shared" si="6"/>
        <v>48.652621264086235</v>
      </c>
      <c r="X34" s="170">
        <v>1939</v>
      </c>
      <c r="Y34" s="170">
        <v>943</v>
      </c>
      <c r="Z34" s="143">
        <f t="shared" si="7"/>
        <v>48.633316142341414</v>
      </c>
      <c r="AA34" s="144">
        <v>1965</v>
      </c>
      <c r="AB34" s="170">
        <v>950</v>
      </c>
      <c r="AC34" s="143">
        <f t="shared" si="8"/>
        <v>48.346055979643765</v>
      </c>
      <c r="AD34" s="170">
        <v>2097</v>
      </c>
      <c r="AE34" s="170">
        <v>1011</v>
      </c>
      <c r="AF34" s="143">
        <f t="shared" si="9"/>
        <v>48.211731044349072</v>
      </c>
      <c r="AG34" s="170">
        <v>2153</v>
      </c>
      <c r="AH34" s="170">
        <v>1040</v>
      </c>
      <c r="AI34" s="143">
        <f t="shared" si="10"/>
        <v>48.304691128657687</v>
      </c>
      <c r="AJ34" s="170">
        <v>2237</v>
      </c>
      <c r="AK34" s="170">
        <v>1103</v>
      </c>
      <c r="AL34" s="143">
        <f t="shared" si="11"/>
        <v>49.307107733571748</v>
      </c>
      <c r="AM34" s="170">
        <v>2283</v>
      </c>
      <c r="AN34" s="170">
        <v>1125</v>
      </c>
      <c r="AO34" s="143">
        <f t="shared" si="12"/>
        <v>49.277266754270698</v>
      </c>
      <c r="AP34" s="170">
        <v>2417</v>
      </c>
      <c r="AQ34" s="170">
        <v>1102</v>
      </c>
      <c r="AR34" s="143">
        <f t="shared" si="13"/>
        <v>45.593711212246582</v>
      </c>
    </row>
    <row r="35" spans="1:44">
      <c r="A35" s="513"/>
      <c r="B35" s="153" t="s">
        <v>7</v>
      </c>
      <c r="C35" s="211">
        <v>2435</v>
      </c>
      <c r="D35" s="213">
        <v>1282</v>
      </c>
      <c r="E35" s="143">
        <f t="shared" si="14"/>
        <v>52.648870636550306</v>
      </c>
      <c r="F35" s="211">
        <v>2490</v>
      </c>
      <c r="G35" s="364">
        <v>1368</v>
      </c>
      <c r="H35" s="143">
        <f t="shared" si="1"/>
        <v>54.939759036144572</v>
      </c>
      <c r="I35" s="211">
        <v>1983</v>
      </c>
      <c r="J35" s="213">
        <v>1062</v>
      </c>
      <c r="K35" s="143">
        <f t="shared" si="2"/>
        <v>53.555219364599097</v>
      </c>
      <c r="L35" s="213">
        <v>2098</v>
      </c>
      <c r="M35" s="213">
        <v>1093</v>
      </c>
      <c r="N35" s="143">
        <f t="shared" si="3"/>
        <v>52.09723546234509</v>
      </c>
      <c r="O35" s="211">
        <v>2049</v>
      </c>
      <c r="P35" s="213">
        <v>1047</v>
      </c>
      <c r="Q35" s="143">
        <f t="shared" si="4"/>
        <v>51.098096632503662</v>
      </c>
      <c r="R35" s="213">
        <v>2261</v>
      </c>
      <c r="S35" s="213">
        <v>1218</v>
      </c>
      <c r="T35" s="143">
        <f t="shared" si="5"/>
        <v>53.869969040247682</v>
      </c>
      <c r="U35" s="211">
        <v>2025</v>
      </c>
      <c r="V35" s="213">
        <v>1022</v>
      </c>
      <c r="W35" s="143">
        <f t="shared" si="6"/>
        <v>50.469135802469133</v>
      </c>
      <c r="X35" s="213">
        <v>2043</v>
      </c>
      <c r="Y35" s="213">
        <v>1057</v>
      </c>
      <c r="Z35" s="143">
        <f t="shared" si="7"/>
        <v>51.737640724424864</v>
      </c>
      <c r="AA35" s="211">
        <v>1528</v>
      </c>
      <c r="AB35" s="213">
        <v>801</v>
      </c>
      <c r="AC35" s="143">
        <f t="shared" si="8"/>
        <v>52.421465968586389</v>
      </c>
      <c r="AD35" s="213">
        <v>1308</v>
      </c>
      <c r="AE35" s="213">
        <v>714</v>
      </c>
      <c r="AF35" s="143">
        <f t="shared" si="9"/>
        <v>54.587155963302749</v>
      </c>
      <c r="AG35" s="213">
        <v>2267</v>
      </c>
      <c r="AH35" s="213">
        <v>1216</v>
      </c>
      <c r="AI35" s="143">
        <f t="shared" si="10"/>
        <v>53.639170710189674</v>
      </c>
      <c r="AJ35" s="213">
        <v>2440</v>
      </c>
      <c r="AK35" s="213">
        <v>1276</v>
      </c>
      <c r="AL35" s="143">
        <f t="shared" si="11"/>
        <v>52.295081967213122</v>
      </c>
      <c r="AM35" s="213">
        <v>2335</v>
      </c>
      <c r="AN35" s="213">
        <v>1197</v>
      </c>
      <c r="AO35" s="143">
        <f t="shared" si="12"/>
        <v>51.263383297644538</v>
      </c>
      <c r="AP35" s="213">
        <v>2381</v>
      </c>
      <c r="AQ35" s="213">
        <v>1227</v>
      </c>
      <c r="AR35" s="143">
        <f t="shared" si="13"/>
        <v>51.532969340613185</v>
      </c>
    </row>
    <row r="36" spans="1:44" ht="30">
      <c r="A36" s="511" t="s">
        <v>24</v>
      </c>
      <c r="B36" s="89" t="s">
        <v>97</v>
      </c>
      <c r="C36" s="208">
        <v>1474</v>
      </c>
      <c r="D36" s="210">
        <f>SUM(D37,D39:D41)</f>
        <v>770</v>
      </c>
      <c r="E36" s="209">
        <f t="shared" si="14"/>
        <v>52.238805970149251</v>
      </c>
      <c r="F36" s="208">
        <v>1112</v>
      </c>
      <c r="G36" s="210">
        <f>SUM(G37,G39:G41)</f>
        <v>611</v>
      </c>
      <c r="H36" s="209">
        <f t="shared" si="1"/>
        <v>54.946043165467628</v>
      </c>
      <c r="I36" s="208">
        <v>1144</v>
      </c>
      <c r="J36" s="210">
        <f>SUM(J37,J39:J41)</f>
        <v>559</v>
      </c>
      <c r="K36" s="209">
        <f t="shared" si="2"/>
        <v>48.863636363636367</v>
      </c>
      <c r="L36" s="210">
        <v>1111</v>
      </c>
      <c r="M36" s="210">
        <f>SUM(M37,M39:M41)</f>
        <v>541</v>
      </c>
      <c r="N36" s="209">
        <f t="shared" si="3"/>
        <v>48.694869486948697</v>
      </c>
      <c r="O36" s="208">
        <v>1117</v>
      </c>
      <c r="P36" s="210">
        <f>SUM(P37,P39:P41)</f>
        <v>562</v>
      </c>
      <c r="Q36" s="209">
        <f t="shared" si="4"/>
        <v>50.313339301700985</v>
      </c>
      <c r="R36" s="210">
        <v>992</v>
      </c>
      <c r="S36" s="210">
        <f>SUM(S37,S39:S41)</f>
        <v>490</v>
      </c>
      <c r="T36" s="209">
        <f t="shared" si="5"/>
        <v>49.395161290322584</v>
      </c>
      <c r="U36" s="208">
        <v>1218</v>
      </c>
      <c r="V36" s="210">
        <f>SUM(V37,V39:V41)</f>
        <v>626</v>
      </c>
      <c r="W36" s="209">
        <f t="shared" si="6"/>
        <v>51.39573070607554</v>
      </c>
      <c r="X36" s="210">
        <v>1040</v>
      </c>
      <c r="Y36" s="210">
        <f>SUM(Y37,Y39:Y41)</f>
        <v>534</v>
      </c>
      <c r="Z36" s="209">
        <f t="shared" si="7"/>
        <v>51.34615384615384</v>
      </c>
      <c r="AA36" s="208">
        <v>1214</v>
      </c>
      <c r="AB36" s="210">
        <f>SUM(AB37,AB39:AB41)</f>
        <v>648</v>
      </c>
      <c r="AC36" s="209">
        <f t="shared" si="8"/>
        <v>53.377265238879737</v>
      </c>
      <c r="AD36" s="210">
        <v>894</v>
      </c>
      <c r="AE36" s="210">
        <f>SUM(AE37,AE39:AE41)</f>
        <v>436</v>
      </c>
      <c r="AF36" s="209">
        <f t="shared" si="9"/>
        <v>48.769574944071586</v>
      </c>
      <c r="AG36" s="210">
        <f>SUM(AG39,AG37,AG40,AG41)</f>
        <v>1159</v>
      </c>
      <c r="AH36" s="210">
        <f>SUM(AH37,AH39:AH41)</f>
        <v>579</v>
      </c>
      <c r="AI36" s="209">
        <f t="shared" si="10"/>
        <v>49.956859361518553</v>
      </c>
      <c r="AJ36" s="210">
        <v>1283</v>
      </c>
      <c r="AK36" s="210">
        <f>SUM(AK37,AK39:AK41)</f>
        <v>660</v>
      </c>
      <c r="AL36" s="209">
        <f t="shared" si="11"/>
        <v>51.441932969602497</v>
      </c>
      <c r="AM36" s="210">
        <f>SUM(AM39,AM37,AM40,AM41)</f>
        <v>1215</v>
      </c>
      <c r="AN36" s="210">
        <f>SUM(AN37,AN39:AN41)</f>
        <v>594</v>
      </c>
      <c r="AO36" s="209">
        <f t="shared" si="12"/>
        <v>48.888888888888886</v>
      </c>
      <c r="AP36" s="210">
        <v>1251</v>
      </c>
      <c r="AQ36" s="210">
        <f>SUM(AQ37,AQ39:AQ41)</f>
        <v>633</v>
      </c>
      <c r="AR36" s="209">
        <f t="shared" si="13"/>
        <v>50.59952038369304</v>
      </c>
    </row>
    <row r="37" spans="1:44" ht="15" customHeight="1">
      <c r="A37" s="512"/>
      <c r="B37" s="214" t="s">
        <v>6</v>
      </c>
      <c r="C37" s="144">
        <v>133</v>
      </c>
      <c r="D37" s="170">
        <v>48</v>
      </c>
      <c r="E37" s="143">
        <f t="shared" si="14"/>
        <v>36.090225563909769</v>
      </c>
      <c r="F37" s="144">
        <v>104</v>
      </c>
      <c r="G37" s="170">
        <v>50</v>
      </c>
      <c r="H37" s="143">
        <f t="shared" si="1"/>
        <v>48.07692307692308</v>
      </c>
      <c r="I37" s="144">
        <v>124</v>
      </c>
      <c r="J37" s="170">
        <v>47</v>
      </c>
      <c r="K37" s="143">
        <f t="shared" si="2"/>
        <v>37.903225806451616</v>
      </c>
      <c r="L37" s="170">
        <v>94</v>
      </c>
      <c r="M37" s="170">
        <v>36</v>
      </c>
      <c r="N37" s="143">
        <f t="shared" si="3"/>
        <v>38.297872340425535</v>
      </c>
      <c r="O37" s="144">
        <v>96</v>
      </c>
      <c r="P37" s="170">
        <v>35</v>
      </c>
      <c r="Q37" s="143">
        <f t="shared" si="4"/>
        <v>36.458333333333329</v>
      </c>
      <c r="R37" s="170">
        <v>67</v>
      </c>
      <c r="S37" s="170">
        <v>30</v>
      </c>
      <c r="T37" s="143">
        <f t="shared" si="5"/>
        <v>44.776119402985074</v>
      </c>
      <c r="U37" s="144">
        <v>82</v>
      </c>
      <c r="V37" s="170">
        <v>38</v>
      </c>
      <c r="W37" s="143">
        <f t="shared" si="6"/>
        <v>46.341463414634148</v>
      </c>
      <c r="X37" s="170">
        <v>82</v>
      </c>
      <c r="Y37" s="170">
        <v>32</v>
      </c>
      <c r="Z37" s="143">
        <f t="shared" si="7"/>
        <v>39.024390243902438</v>
      </c>
      <c r="AA37" s="144">
        <v>94</v>
      </c>
      <c r="AB37" s="170">
        <v>41</v>
      </c>
      <c r="AC37" s="143">
        <f t="shared" si="8"/>
        <v>43.61702127659575</v>
      </c>
      <c r="AD37" s="144">
        <v>71</v>
      </c>
      <c r="AE37" s="170">
        <v>37</v>
      </c>
      <c r="AF37" s="143">
        <f t="shared" si="9"/>
        <v>52.112676056338024</v>
      </c>
      <c r="AG37" s="144">
        <v>65</v>
      </c>
      <c r="AH37" s="170">
        <v>27</v>
      </c>
      <c r="AI37" s="143">
        <f t="shared" si="10"/>
        <v>41.53846153846154</v>
      </c>
      <c r="AJ37" s="144">
        <v>109</v>
      </c>
      <c r="AK37" s="170">
        <v>40</v>
      </c>
      <c r="AL37" s="143">
        <f t="shared" si="11"/>
        <v>36.697247706422019</v>
      </c>
      <c r="AM37" s="144">
        <v>107</v>
      </c>
      <c r="AN37" s="170">
        <v>45</v>
      </c>
      <c r="AO37" s="143">
        <f t="shared" si="12"/>
        <v>42.056074766355138</v>
      </c>
      <c r="AP37" s="144">
        <v>117</v>
      </c>
      <c r="AQ37" s="170">
        <v>50</v>
      </c>
      <c r="AR37" s="143">
        <f t="shared" si="13"/>
        <v>42.735042735042732</v>
      </c>
    </row>
    <row r="38" spans="1:44">
      <c r="A38" s="512"/>
      <c r="B38" s="214" t="s">
        <v>192</v>
      </c>
      <c r="C38" s="144">
        <v>49</v>
      </c>
      <c r="D38" s="170">
        <v>19</v>
      </c>
      <c r="E38" s="143">
        <f t="shared" si="14"/>
        <v>38.775510204081634</v>
      </c>
      <c r="F38" s="144">
        <v>26</v>
      </c>
      <c r="G38" s="170">
        <v>12</v>
      </c>
      <c r="H38" s="143">
        <f t="shared" si="1"/>
        <v>46.153846153846153</v>
      </c>
      <c r="I38" s="144">
        <v>43</v>
      </c>
      <c r="J38" s="170">
        <v>13</v>
      </c>
      <c r="K38" s="143">
        <f t="shared" si="2"/>
        <v>30.232558139534881</v>
      </c>
      <c r="L38" s="170">
        <v>40</v>
      </c>
      <c r="M38" s="170">
        <v>13</v>
      </c>
      <c r="N38" s="143">
        <f t="shared" si="3"/>
        <v>32.5</v>
      </c>
      <c r="O38" s="144">
        <v>33</v>
      </c>
      <c r="P38" s="170">
        <v>13</v>
      </c>
      <c r="Q38" s="143">
        <f t="shared" si="4"/>
        <v>39.393939393939391</v>
      </c>
      <c r="R38" s="170">
        <v>19</v>
      </c>
      <c r="S38" s="170">
        <v>8</v>
      </c>
      <c r="T38" s="143">
        <f t="shared" si="5"/>
        <v>42.105263157894733</v>
      </c>
      <c r="U38" s="144">
        <v>15</v>
      </c>
      <c r="V38" s="170">
        <v>5</v>
      </c>
      <c r="W38" s="143">
        <f t="shared" si="6"/>
        <v>33.333333333333329</v>
      </c>
      <c r="X38" s="170">
        <v>35</v>
      </c>
      <c r="Y38" s="170">
        <v>13</v>
      </c>
      <c r="Z38" s="143">
        <f t="shared" si="7"/>
        <v>37.142857142857146</v>
      </c>
      <c r="AA38" s="144">
        <v>36</v>
      </c>
      <c r="AB38" s="170">
        <v>17</v>
      </c>
      <c r="AC38" s="143">
        <f t="shared" si="8"/>
        <v>47.222222222222221</v>
      </c>
      <c r="AD38" s="170">
        <v>25</v>
      </c>
      <c r="AE38" s="170">
        <v>12</v>
      </c>
      <c r="AF38" s="143">
        <f t="shared" si="9"/>
        <v>48</v>
      </c>
      <c r="AG38" s="170">
        <v>41</v>
      </c>
      <c r="AH38" s="170">
        <v>14</v>
      </c>
      <c r="AI38" s="143">
        <f t="shared" si="10"/>
        <v>34.146341463414636</v>
      </c>
      <c r="AJ38" s="170">
        <v>49</v>
      </c>
      <c r="AK38" s="170">
        <v>22</v>
      </c>
      <c r="AL38" s="143">
        <f t="shared" si="11"/>
        <v>44.897959183673471</v>
      </c>
      <c r="AM38" s="170">
        <v>40</v>
      </c>
      <c r="AN38" s="170">
        <v>16</v>
      </c>
      <c r="AO38" s="143">
        <f t="shared" si="12"/>
        <v>40</v>
      </c>
      <c r="AP38" s="170">
        <v>64</v>
      </c>
      <c r="AQ38" s="170">
        <v>20</v>
      </c>
      <c r="AR38" s="143">
        <f t="shared" si="13"/>
        <v>31.25</v>
      </c>
    </row>
    <row r="39" spans="1:44">
      <c r="A39" s="512"/>
      <c r="B39" s="214" t="s">
        <v>98</v>
      </c>
      <c r="C39" s="144">
        <v>313</v>
      </c>
      <c r="D39" s="170">
        <v>134</v>
      </c>
      <c r="E39" s="143">
        <f t="shared" si="14"/>
        <v>42.811501597444092</v>
      </c>
      <c r="F39" s="144">
        <v>295</v>
      </c>
      <c r="G39" s="170">
        <v>135</v>
      </c>
      <c r="H39" s="143">
        <f t="shared" si="1"/>
        <v>45.762711864406782</v>
      </c>
      <c r="I39" s="144">
        <v>294</v>
      </c>
      <c r="J39" s="170">
        <v>121</v>
      </c>
      <c r="K39" s="143">
        <f t="shared" si="2"/>
        <v>41.156462585034014</v>
      </c>
      <c r="L39" s="170">
        <v>304</v>
      </c>
      <c r="M39" s="170">
        <v>138</v>
      </c>
      <c r="N39" s="143">
        <f t="shared" si="3"/>
        <v>45.394736842105267</v>
      </c>
      <c r="O39" s="144">
        <v>286</v>
      </c>
      <c r="P39" s="170">
        <v>123</v>
      </c>
      <c r="Q39" s="143">
        <f t="shared" si="4"/>
        <v>43.006993006993007</v>
      </c>
      <c r="R39" s="170">
        <v>172</v>
      </c>
      <c r="S39" s="170">
        <v>66</v>
      </c>
      <c r="T39" s="143">
        <f t="shared" si="5"/>
        <v>38.372093023255815</v>
      </c>
      <c r="U39" s="144">
        <v>297</v>
      </c>
      <c r="V39" s="170">
        <v>111</v>
      </c>
      <c r="W39" s="143">
        <f t="shared" si="6"/>
        <v>37.373737373737377</v>
      </c>
      <c r="X39" s="170">
        <v>274</v>
      </c>
      <c r="Y39" s="170">
        <v>122</v>
      </c>
      <c r="Z39" s="143">
        <f t="shared" si="7"/>
        <v>44.525547445255476</v>
      </c>
      <c r="AA39" s="144">
        <v>310</v>
      </c>
      <c r="AB39" s="170">
        <v>133</v>
      </c>
      <c r="AC39" s="143">
        <f t="shared" si="8"/>
        <v>42.903225806451609</v>
      </c>
      <c r="AD39" s="170">
        <v>262</v>
      </c>
      <c r="AE39" s="170">
        <v>107</v>
      </c>
      <c r="AF39" s="143">
        <f t="shared" si="9"/>
        <v>40.839694656488554</v>
      </c>
      <c r="AG39" s="170">
        <v>276</v>
      </c>
      <c r="AH39" s="170">
        <v>124</v>
      </c>
      <c r="AI39" s="143">
        <f t="shared" si="10"/>
        <v>44.927536231884055</v>
      </c>
      <c r="AJ39" s="170">
        <v>272</v>
      </c>
      <c r="AK39" s="170">
        <v>126</v>
      </c>
      <c r="AL39" s="143">
        <f t="shared" si="11"/>
        <v>46.32352941176471</v>
      </c>
      <c r="AM39" s="170">
        <v>260</v>
      </c>
      <c r="AN39" s="170">
        <v>120</v>
      </c>
      <c r="AO39" s="143">
        <f t="shared" si="12"/>
        <v>46.153846153846153</v>
      </c>
      <c r="AP39" s="170">
        <v>224</v>
      </c>
      <c r="AQ39" s="170">
        <v>88</v>
      </c>
      <c r="AR39" s="143">
        <f t="shared" si="13"/>
        <v>39.285714285714285</v>
      </c>
    </row>
    <row r="40" spans="1:44">
      <c r="A40" s="512"/>
      <c r="B40" s="214" t="s">
        <v>99</v>
      </c>
      <c r="C40" s="144">
        <v>379</v>
      </c>
      <c r="D40" s="170">
        <v>198</v>
      </c>
      <c r="E40" s="143">
        <f t="shared" si="14"/>
        <v>52.242744063324544</v>
      </c>
      <c r="F40" s="144">
        <v>299</v>
      </c>
      <c r="G40" s="170">
        <v>171</v>
      </c>
      <c r="H40" s="143">
        <f t="shared" si="1"/>
        <v>57.19063545150501</v>
      </c>
      <c r="I40" s="144">
        <v>353</v>
      </c>
      <c r="J40" s="170">
        <v>179</v>
      </c>
      <c r="K40" s="143">
        <f t="shared" si="2"/>
        <v>50.708215297450423</v>
      </c>
      <c r="L40" s="170">
        <v>344</v>
      </c>
      <c r="M40" s="170">
        <v>167</v>
      </c>
      <c r="N40" s="143">
        <f t="shared" si="3"/>
        <v>48.546511627906973</v>
      </c>
      <c r="O40" s="144">
        <v>383</v>
      </c>
      <c r="P40" s="170">
        <v>186</v>
      </c>
      <c r="Q40" s="143">
        <f t="shared" si="4"/>
        <v>48.563968668407313</v>
      </c>
      <c r="R40" s="170">
        <v>413</v>
      </c>
      <c r="S40" s="170">
        <v>209</v>
      </c>
      <c r="T40" s="143">
        <f t="shared" si="5"/>
        <v>50.60532687651331</v>
      </c>
      <c r="U40" s="144">
        <v>448</v>
      </c>
      <c r="V40" s="170">
        <v>236</v>
      </c>
      <c r="W40" s="143">
        <f t="shared" si="6"/>
        <v>52.678571428571431</v>
      </c>
      <c r="X40" s="170">
        <v>410</v>
      </c>
      <c r="Y40" s="170">
        <v>216</v>
      </c>
      <c r="Z40" s="143">
        <f t="shared" si="7"/>
        <v>52.682926829268297</v>
      </c>
      <c r="AA40" s="144">
        <v>455</v>
      </c>
      <c r="AB40" s="170">
        <v>254</v>
      </c>
      <c r="AC40" s="143">
        <f t="shared" si="8"/>
        <v>55.824175824175825</v>
      </c>
      <c r="AD40" s="170">
        <v>437</v>
      </c>
      <c r="AE40" s="170">
        <v>228</v>
      </c>
      <c r="AF40" s="143">
        <f t="shared" si="9"/>
        <v>52.173913043478258</v>
      </c>
      <c r="AG40" s="170">
        <v>436</v>
      </c>
      <c r="AH40" s="170">
        <v>208</v>
      </c>
      <c r="AI40" s="143">
        <f t="shared" si="10"/>
        <v>47.706422018348626</v>
      </c>
      <c r="AJ40" s="170">
        <v>483</v>
      </c>
      <c r="AK40" s="170">
        <v>250</v>
      </c>
      <c r="AL40" s="143">
        <f t="shared" si="11"/>
        <v>51.759834368530022</v>
      </c>
      <c r="AM40" s="170">
        <v>485</v>
      </c>
      <c r="AN40" s="170">
        <v>223</v>
      </c>
      <c r="AO40" s="143">
        <f t="shared" si="12"/>
        <v>45.979381443298969</v>
      </c>
      <c r="AP40" s="170">
        <v>503</v>
      </c>
      <c r="AQ40" s="170">
        <v>251</v>
      </c>
      <c r="AR40" s="143">
        <f t="shared" si="13"/>
        <v>49.900596421471171</v>
      </c>
    </row>
    <row r="41" spans="1:44" ht="15.75" thickBot="1">
      <c r="A41" s="516"/>
      <c r="B41" s="175" t="s">
        <v>7</v>
      </c>
      <c r="C41" s="219">
        <v>649</v>
      </c>
      <c r="D41" s="294">
        <v>390</v>
      </c>
      <c r="E41" s="316">
        <f t="shared" si="14"/>
        <v>60.092449922958401</v>
      </c>
      <c r="F41" s="219">
        <v>414</v>
      </c>
      <c r="G41" s="294">
        <v>255</v>
      </c>
      <c r="H41" s="316">
        <f t="shared" si="1"/>
        <v>61.594202898550719</v>
      </c>
      <c r="I41" s="219">
        <v>373</v>
      </c>
      <c r="J41" s="294">
        <v>212</v>
      </c>
      <c r="K41" s="316">
        <f t="shared" si="2"/>
        <v>56.836461126005368</v>
      </c>
      <c r="L41" s="294">
        <v>369</v>
      </c>
      <c r="M41" s="294">
        <v>200</v>
      </c>
      <c r="N41" s="316">
        <f t="shared" si="3"/>
        <v>54.200542005420047</v>
      </c>
      <c r="O41" s="219">
        <v>352</v>
      </c>
      <c r="P41" s="294">
        <v>218</v>
      </c>
      <c r="Q41" s="316">
        <f t="shared" si="4"/>
        <v>61.93181818181818</v>
      </c>
      <c r="R41" s="219">
        <v>340</v>
      </c>
      <c r="S41" s="294">
        <v>185</v>
      </c>
      <c r="T41" s="316">
        <f t="shared" si="5"/>
        <v>54.411764705882348</v>
      </c>
      <c r="U41" s="219">
        <v>391</v>
      </c>
      <c r="V41" s="294">
        <v>241</v>
      </c>
      <c r="W41" s="316">
        <f t="shared" si="6"/>
        <v>61.636828644501271</v>
      </c>
      <c r="X41" s="294">
        <v>274</v>
      </c>
      <c r="Y41" s="294">
        <v>164</v>
      </c>
      <c r="Z41" s="316">
        <f t="shared" si="7"/>
        <v>59.854014598540154</v>
      </c>
      <c r="AA41" s="219">
        <v>355</v>
      </c>
      <c r="AB41" s="294">
        <v>220</v>
      </c>
      <c r="AC41" s="316">
        <f t="shared" si="8"/>
        <v>61.971830985915489</v>
      </c>
      <c r="AD41" s="294">
        <v>124</v>
      </c>
      <c r="AE41" s="294">
        <v>64</v>
      </c>
      <c r="AF41" s="316">
        <f t="shared" si="9"/>
        <v>51.612903225806448</v>
      </c>
      <c r="AG41" s="294">
        <v>382</v>
      </c>
      <c r="AH41" s="294">
        <v>220</v>
      </c>
      <c r="AI41" s="316">
        <f t="shared" si="10"/>
        <v>57.591623036649217</v>
      </c>
      <c r="AJ41" s="294">
        <v>419</v>
      </c>
      <c r="AK41" s="294">
        <v>244</v>
      </c>
      <c r="AL41" s="316">
        <f t="shared" si="11"/>
        <v>58.233890214797135</v>
      </c>
      <c r="AM41" s="294">
        <v>363</v>
      </c>
      <c r="AN41" s="294">
        <v>206</v>
      </c>
      <c r="AO41" s="316">
        <f t="shared" si="12"/>
        <v>56.749311294765839</v>
      </c>
      <c r="AP41" s="294">
        <v>407</v>
      </c>
      <c r="AQ41" s="294">
        <v>244</v>
      </c>
      <c r="AR41" s="316">
        <f t="shared" si="13"/>
        <v>59.95085995085995</v>
      </c>
    </row>
    <row r="42" spans="1:44" ht="30.75" thickTop="1">
      <c r="A42" s="517" t="s">
        <v>3</v>
      </c>
      <c r="B42" s="101" t="s">
        <v>97</v>
      </c>
      <c r="C42" s="222">
        <v>71508</v>
      </c>
      <c r="D42" s="210">
        <f>SUM(D43,D45:D47)</f>
        <v>35445</v>
      </c>
      <c r="E42" s="363">
        <f t="shared" si="14"/>
        <v>49.567880516865245</v>
      </c>
      <c r="F42" s="222">
        <v>63575</v>
      </c>
      <c r="G42" s="210">
        <f>SUM(G43,G45:G47)</f>
        <v>31106</v>
      </c>
      <c r="H42" s="363">
        <f t="shared" si="1"/>
        <v>48.928037750688162</v>
      </c>
      <c r="I42" s="222">
        <v>58020</v>
      </c>
      <c r="J42" s="210">
        <f>SUM(J43,J45:J47)</f>
        <v>28110</v>
      </c>
      <c r="K42" s="363">
        <f t="shared" si="2"/>
        <v>48.448810754912095</v>
      </c>
      <c r="L42" s="362">
        <v>58056</v>
      </c>
      <c r="M42" s="210">
        <f>SUM(M43,M45:M47)</f>
        <v>27992</v>
      </c>
      <c r="N42" s="363">
        <f t="shared" si="3"/>
        <v>48.21551605346562</v>
      </c>
      <c r="O42" s="222">
        <v>56963</v>
      </c>
      <c r="P42" s="210">
        <f>SUM(P43,P45:P47)</f>
        <v>27653</v>
      </c>
      <c r="Q42" s="363">
        <f t="shared" si="4"/>
        <v>48.545547109527234</v>
      </c>
      <c r="R42" s="362">
        <v>56255</v>
      </c>
      <c r="S42" s="210">
        <f>SUM(S43,S45:S47)</f>
        <v>27472</v>
      </c>
      <c r="T42" s="363">
        <f t="shared" si="5"/>
        <v>48.834770242645099</v>
      </c>
      <c r="U42" s="222">
        <v>56006</v>
      </c>
      <c r="V42" s="210">
        <f>SUM(V43,V45:V47)</f>
        <v>27258</v>
      </c>
      <c r="W42" s="363">
        <f t="shared" si="6"/>
        <v>48.669785380137839</v>
      </c>
      <c r="X42" s="362">
        <v>55845</v>
      </c>
      <c r="Y42" s="210">
        <f>SUM(Y43,Y45:Y47)</f>
        <v>26846</v>
      </c>
      <c r="Z42" s="363">
        <f t="shared" si="7"/>
        <v>48.072343092488133</v>
      </c>
      <c r="AA42" s="222">
        <v>50702</v>
      </c>
      <c r="AB42" s="210">
        <f>SUM(AB43,AB45:AB47)</f>
        <v>24230</v>
      </c>
      <c r="AC42" s="363">
        <f t="shared" si="8"/>
        <v>47.789041852392408</v>
      </c>
      <c r="AD42" s="362">
        <v>50283</v>
      </c>
      <c r="AE42" s="210">
        <f>SUM(AE43,AE45:AE47)</f>
        <v>24019</v>
      </c>
      <c r="AF42" s="363">
        <f t="shared" si="9"/>
        <v>47.767635184853731</v>
      </c>
      <c r="AG42" s="362">
        <f>SUM(AG45,AG43,AG46,AG47)</f>
        <v>54058</v>
      </c>
      <c r="AH42" s="210">
        <f>SUM(AH43,AH45:AH47)</f>
        <v>26199</v>
      </c>
      <c r="AI42" s="363">
        <f t="shared" si="10"/>
        <v>48.464612083317917</v>
      </c>
      <c r="AJ42" s="362">
        <v>55227</v>
      </c>
      <c r="AK42" s="210">
        <f>SUM(AK43,AK45:AK47)</f>
        <v>26874</v>
      </c>
      <c r="AL42" s="363">
        <f t="shared" si="11"/>
        <v>48.660981041881691</v>
      </c>
      <c r="AM42" s="293">
        <f>SUM(AM45,AM43,AM46,AM47)</f>
        <v>54548</v>
      </c>
      <c r="AN42" s="210">
        <f>SUM(AN43,AN45:AN47)</f>
        <v>26309</v>
      </c>
      <c r="AO42" s="363">
        <f t="shared" si="12"/>
        <v>48.230915890591774</v>
      </c>
      <c r="AP42" s="293">
        <v>55116</v>
      </c>
      <c r="AQ42" s="210">
        <f>SUM(AQ43,AQ45:AQ47)</f>
        <v>26547</v>
      </c>
      <c r="AR42" s="363">
        <f t="shared" si="13"/>
        <v>48.165686914870456</v>
      </c>
    </row>
    <row r="43" spans="1:44">
      <c r="A43" s="514"/>
      <c r="B43" s="214" t="s">
        <v>6</v>
      </c>
      <c r="C43" s="144">
        <v>3863</v>
      </c>
      <c r="D43" s="170">
        <v>1507</v>
      </c>
      <c r="E43" s="143">
        <f t="shared" si="14"/>
        <v>39.01113124514626</v>
      </c>
      <c r="F43" s="144">
        <v>3370</v>
      </c>
      <c r="G43" s="170">
        <v>1390</v>
      </c>
      <c r="H43" s="143">
        <f t="shared" si="1"/>
        <v>41.246290801186944</v>
      </c>
      <c r="I43" s="144">
        <v>3351</v>
      </c>
      <c r="J43" s="170">
        <v>1324</v>
      </c>
      <c r="K43" s="143">
        <f t="shared" si="2"/>
        <v>39.510593852581323</v>
      </c>
      <c r="L43" s="170">
        <v>3029</v>
      </c>
      <c r="M43" s="170">
        <v>1237</v>
      </c>
      <c r="N43" s="143">
        <f t="shared" si="3"/>
        <v>40.838560581049855</v>
      </c>
      <c r="O43" s="144">
        <v>3027</v>
      </c>
      <c r="P43" s="170">
        <v>1178</v>
      </c>
      <c r="Q43" s="143">
        <f t="shared" si="4"/>
        <v>38.916418896597293</v>
      </c>
      <c r="R43" s="170">
        <v>2526</v>
      </c>
      <c r="S43" s="170">
        <v>948</v>
      </c>
      <c r="T43" s="143">
        <f t="shared" si="5"/>
        <v>37.529691211401421</v>
      </c>
      <c r="U43" s="144">
        <v>3031</v>
      </c>
      <c r="V43" s="170">
        <v>1196</v>
      </c>
      <c r="W43" s="143">
        <f t="shared" si="6"/>
        <v>39.4589244473771</v>
      </c>
      <c r="X43" s="170">
        <v>3063</v>
      </c>
      <c r="Y43" s="170">
        <v>1212</v>
      </c>
      <c r="Z43" s="143">
        <f t="shared" si="7"/>
        <v>39.569049951028404</v>
      </c>
      <c r="AA43" s="144">
        <v>3042</v>
      </c>
      <c r="AB43" s="170">
        <v>1149</v>
      </c>
      <c r="AC43" s="143">
        <f t="shared" si="8"/>
        <v>37.77120315581854</v>
      </c>
      <c r="AD43" s="170">
        <v>3154</v>
      </c>
      <c r="AE43" s="170">
        <v>1179</v>
      </c>
      <c r="AF43" s="143">
        <f t="shared" si="9"/>
        <v>37.381103360811672</v>
      </c>
      <c r="AG43" s="170">
        <v>2401</v>
      </c>
      <c r="AH43" s="170">
        <v>894</v>
      </c>
      <c r="AI43" s="143">
        <f t="shared" si="10"/>
        <v>37.234485630987088</v>
      </c>
      <c r="AJ43" s="170">
        <v>3000</v>
      </c>
      <c r="AK43" s="170">
        <v>1209</v>
      </c>
      <c r="AL43" s="143">
        <f t="shared" si="11"/>
        <v>40.300000000000004</v>
      </c>
      <c r="AM43" s="170">
        <v>3485</v>
      </c>
      <c r="AN43" s="170">
        <v>1321</v>
      </c>
      <c r="AO43" s="143">
        <f t="shared" si="12"/>
        <v>37.905308464849355</v>
      </c>
      <c r="AP43" s="170">
        <v>3493</v>
      </c>
      <c r="AQ43" s="170">
        <v>1388</v>
      </c>
      <c r="AR43" s="143">
        <f t="shared" si="13"/>
        <v>39.736616089321501</v>
      </c>
    </row>
    <row r="44" spans="1:44">
      <c r="A44" s="514"/>
      <c r="B44" s="214" t="s">
        <v>192</v>
      </c>
      <c r="C44" s="144">
        <v>2070</v>
      </c>
      <c r="D44" s="170">
        <v>799</v>
      </c>
      <c r="E44" s="143">
        <f t="shared" si="14"/>
        <v>38.59903381642512</v>
      </c>
      <c r="F44" s="144">
        <v>1756</v>
      </c>
      <c r="G44" s="170">
        <v>726</v>
      </c>
      <c r="H44" s="143">
        <f t="shared" si="1"/>
        <v>41.343963553530749</v>
      </c>
      <c r="I44" s="144">
        <v>1717</v>
      </c>
      <c r="J44" s="170">
        <v>688</v>
      </c>
      <c r="K44" s="143">
        <f t="shared" si="2"/>
        <v>40.069889341875367</v>
      </c>
      <c r="L44" s="170">
        <v>1564</v>
      </c>
      <c r="M44" s="170">
        <v>653</v>
      </c>
      <c r="N44" s="143">
        <f t="shared" si="3"/>
        <v>41.751918158567776</v>
      </c>
      <c r="O44" s="144">
        <v>1588</v>
      </c>
      <c r="P44" s="170">
        <v>630</v>
      </c>
      <c r="Q44" s="143">
        <f t="shared" si="4"/>
        <v>39.672544080604531</v>
      </c>
      <c r="R44" s="170">
        <v>1437</v>
      </c>
      <c r="S44" s="170">
        <v>545</v>
      </c>
      <c r="T44" s="143">
        <f t="shared" si="5"/>
        <v>37.92623521224774</v>
      </c>
      <c r="U44" s="144">
        <v>1621</v>
      </c>
      <c r="V44" s="170">
        <v>645</v>
      </c>
      <c r="W44" s="143">
        <f t="shared" si="6"/>
        <v>39.790252930289945</v>
      </c>
      <c r="X44" s="170">
        <v>1692</v>
      </c>
      <c r="Y44" s="170">
        <v>682</v>
      </c>
      <c r="Z44" s="143">
        <f t="shared" si="7"/>
        <v>40.307328605200951</v>
      </c>
      <c r="AA44" s="144">
        <v>1703</v>
      </c>
      <c r="AB44" s="170">
        <v>667</v>
      </c>
      <c r="AC44" s="143">
        <f t="shared" si="8"/>
        <v>39.166177334116263</v>
      </c>
      <c r="AD44" s="170">
        <v>1879</v>
      </c>
      <c r="AE44" s="170">
        <v>732</v>
      </c>
      <c r="AF44" s="143">
        <f t="shared" si="9"/>
        <v>38.956891963810534</v>
      </c>
      <c r="AG44" s="170">
        <v>1629</v>
      </c>
      <c r="AH44" s="170">
        <v>617</v>
      </c>
      <c r="AI44" s="143">
        <f t="shared" si="10"/>
        <v>37.875997544505829</v>
      </c>
      <c r="AJ44" s="170">
        <v>1847</v>
      </c>
      <c r="AK44" s="170">
        <v>744</v>
      </c>
      <c r="AL44" s="143">
        <f t="shared" si="11"/>
        <v>40.281537628586896</v>
      </c>
      <c r="AM44" s="170">
        <v>2107</v>
      </c>
      <c r="AN44" s="170">
        <v>785</v>
      </c>
      <c r="AO44" s="143">
        <f t="shared" si="12"/>
        <v>37.256763170384431</v>
      </c>
      <c r="AP44" s="170">
        <v>2171</v>
      </c>
      <c r="AQ44" s="170">
        <v>841</v>
      </c>
      <c r="AR44" s="143">
        <f t="shared" si="13"/>
        <v>38.737908797789039</v>
      </c>
    </row>
    <row r="45" spans="1:44">
      <c r="A45" s="514"/>
      <c r="B45" s="214" t="s">
        <v>98</v>
      </c>
      <c r="C45" s="144">
        <v>12146</v>
      </c>
      <c r="D45" s="170">
        <v>5110</v>
      </c>
      <c r="E45" s="143">
        <f t="shared" si="14"/>
        <v>42.071463856413629</v>
      </c>
      <c r="F45" s="144">
        <v>11573</v>
      </c>
      <c r="G45" s="170">
        <v>4755</v>
      </c>
      <c r="H45" s="143">
        <f t="shared" si="1"/>
        <v>41.08701287479478</v>
      </c>
      <c r="I45" s="144">
        <v>11210</v>
      </c>
      <c r="J45" s="170">
        <v>4693</v>
      </c>
      <c r="K45" s="143">
        <f t="shared" si="2"/>
        <v>41.864406779661017</v>
      </c>
      <c r="L45" s="170">
        <v>10697</v>
      </c>
      <c r="M45" s="170">
        <v>4376</v>
      </c>
      <c r="N45" s="143">
        <f t="shared" si="3"/>
        <v>40.908665981116201</v>
      </c>
      <c r="O45" s="144">
        <v>10299</v>
      </c>
      <c r="P45" s="170">
        <v>4280</v>
      </c>
      <c r="Q45" s="143">
        <f t="shared" si="4"/>
        <v>41.557432760462184</v>
      </c>
      <c r="R45" s="170">
        <v>8733</v>
      </c>
      <c r="S45" s="170">
        <v>3576</v>
      </c>
      <c r="T45" s="143">
        <f t="shared" si="5"/>
        <v>40.948127791137068</v>
      </c>
      <c r="U45" s="144">
        <v>10274</v>
      </c>
      <c r="V45" s="170">
        <v>4286</v>
      </c>
      <c r="W45" s="143">
        <f t="shared" si="6"/>
        <v>41.716955421452212</v>
      </c>
      <c r="X45" s="170">
        <v>10278</v>
      </c>
      <c r="Y45" s="170">
        <v>4219</v>
      </c>
      <c r="Z45" s="143">
        <f t="shared" si="7"/>
        <v>41.048842187195959</v>
      </c>
      <c r="AA45" s="144">
        <v>9863</v>
      </c>
      <c r="AB45" s="170">
        <v>3994</v>
      </c>
      <c r="AC45" s="143">
        <f t="shared" si="8"/>
        <v>40.494778464970089</v>
      </c>
      <c r="AD45" s="170">
        <v>9033</v>
      </c>
      <c r="AE45" s="170">
        <v>3472</v>
      </c>
      <c r="AF45" s="143">
        <f t="shared" si="9"/>
        <v>38.436842687922059</v>
      </c>
      <c r="AG45" s="170">
        <v>8969</v>
      </c>
      <c r="AH45" s="170">
        <v>3638</v>
      </c>
      <c r="AI45" s="143">
        <f t="shared" si="10"/>
        <v>40.561935555803323</v>
      </c>
      <c r="AJ45" s="170">
        <v>8589</v>
      </c>
      <c r="AK45" s="170">
        <v>3463</v>
      </c>
      <c r="AL45" s="143">
        <f t="shared" si="11"/>
        <v>40.319012690650837</v>
      </c>
      <c r="AM45" s="170">
        <v>8795</v>
      </c>
      <c r="AN45" s="170">
        <v>3585</v>
      </c>
      <c r="AO45" s="143">
        <f t="shared" si="12"/>
        <v>40.761796475270039</v>
      </c>
      <c r="AP45" s="170">
        <v>8854</v>
      </c>
      <c r="AQ45" s="170">
        <v>3559</v>
      </c>
      <c r="AR45" s="143">
        <f t="shared" si="13"/>
        <v>40.196521346284165</v>
      </c>
    </row>
    <row r="46" spans="1:44">
      <c r="A46" s="514"/>
      <c r="B46" s="214" t="s">
        <v>99</v>
      </c>
      <c r="C46" s="144">
        <v>25963</v>
      </c>
      <c r="D46" s="170">
        <v>12789</v>
      </c>
      <c r="E46" s="143">
        <f t="shared" si="14"/>
        <v>49.258560258829874</v>
      </c>
      <c r="F46" s="144">
        <v>23108</v>
      </c>
      <c r="G46" s="170">
        <v>11066</v>
      </c>
      <c r="H46" s="143">
        <f t="shared" si="1"/>
        <v>47.888177254630435</v>
      </c>
      <c r="I46" s="144">
        <v>22381</v>
      </c>
      <c r="J46" s="170">
        <v>10801</v>
      </c>
      <c r="K46" s="143">
        <f t="shared" si="2"/>
        <v>48.259684553862655</v>
      </c>
      <c r="L46" s="170">
        <v>24453</v>
      </c>
      <c r="M46" s="170">
        <v>11829</v>
      </c>
      <c r="N46" s="143">
        <f t="shared" si="3"/>
        <v>48.374432584958896</v>
      </c>
      <c r="O46" s="144">
        <v>24195</v>
      </c>
      <c r="P46" s="170">
        <v>11779</v>
      </c>
      <c r="Q46" s="143">
        <f t="shared" si="4"/>
        <v>48.683612316594335</v>
      </c>
      <c r="R46" s="170">
        <v>25255</v>
      </c>
      <c r="S46" s="170">
        <v>12340</v>
      </c>
      <c r="T46" s="143">
        <f t="shared" si="5"/>
        <v>48.861611562066919</v>
      </c>
      <c r="U46" s="144">
        <v>25185</v>
      </c>
      <c r="V46" s="170">
        <v>12278</v>
      </c>
      <c r="W46" s="143">
        <f t="shared" si="6"/>
        <v>48.751240817947192</v>
      </c>
      <c r="X46" s="170">
        <v>24644</v>
      </c>
      <c r="Y46" s="170">
        <v>11923</v>
      </c>
      <c r="Z46" s="143">
        <f t="shared" si="7"/>
        <v>48.380944651842235</v>
      </c>
      <c r="AA46" s="144">
        <v>24167</v>
      </c>
      <c r="AB46" s="170">
        <v>11783</v>
      </c>
      <c r="AC46" s="143">
        <f t="shared" si="8"/>
        <v>48.75656887491207</v>
      </c>
      <c r="AD46" s="170">
        <v>24409</v>
      </c>
      <c r="AE46" s="170">
        <v>11973</v>
      </c>
      <c r="AF46" s="143">
        <f t="shared" si="9"/>
        <v>49.051579335491006</v>
      </c>
      <c r="AG46" s="170">
        <v>24516</v>
      </c>
      <c r="AH46" s="170">
        <v>11908</v>
      </c>
      <c r="AI46" s="143">
        <f t="shared" si="10"/>
        <v>48.572360907162668</v>
      </c>
      <c r="AJ46" s="170">
        <v>24784</v>
      </c>
      <c r="AK46" s="170">
        <v>12096</v>
      </c>
      <c r="AL46" s="143">
        <f t="shared" si="11"/>
        <v>48.805681084570693</v>
      </c>
      <c r="AM46" s="170">
        <v>24162</v>
      </c>
      <c r="AN46" s="170">
        <v>11807</v>
      </c>
      <c r="AO46" s="143">
        <f t="shared" si="12"/>
        <v>48.865987914907706</v>
      </c>
      <c r="AP46" s="170">
        <v>24605</v>
      </c>
      <c r="AQ46" s="170">
        <v>11846</v>
      </c>
      <c r="AR46" s="143">
        <f t="shared" si="13"/>
        <v>48.144686039422879</v>
      </c>
    </row>
    <row r="47" spans="1:44">
      <c r="A47" s="515"/>
      <c r="B47" s="153" t="s">
        <v>7</v>
      </c>
      <c r="C47" s="211">
        <v>29536</v>
      </c>
      <c r="D47" s="213">
        <v>16039</v>
      </c>
      <c r="E47" s="212">
        <f t="shared" si="14"/>
        <v>54.303223185265438</v>
      </c>
      <c r="F47" s="211">
        <v>25524</v>
      </c>
      <c r="G47" s="213">
        <v>13895</v>
      </c>
      <c r="H47" s="212">
        <f t="shared" si="1"/>
        <v>54.438959410750662</v>
      </c>
      <c r="I47" s="211">
        <v>21078</v>
      </c>
      <c r="J47" s="213">
        <v>11292</v>
      </c>
      <c r="K47" s="212">
        <f t="shared" si="2"/>
        <v>53.572445203529753</v>
      </c>
      <c r="L47" s="213">
        <v>19877</v>
      </c>
      <c r="M47" s="213">
        <v>10550</v>
      </c>
      <c r="N47" s="212">
        <f t="shared" si="3"/>
        <v>53.076419982894805</v>
      </c>
      <c r="O47" s="211">
        <v>19442</v>
      </c>
      <c r="P47" s="213">
        <v>10416</v>
      </c>
      <c r="Q47" s="212">
        <f t="shared" si="4"/>
        <v>53.574735109556627</v>
      </c>
      <c r="R47" s="213">
        <v>19741</v>
      </c>
      <c r="S47" s="213">
        <v>10608</v>
      </c>
      <c r="T47" s="212">
        <f t="shared" si="5"/>
        <v>53.735879641355552</v>
      </c>
      <c r="U47" s="211">
        <v>17516</v>
      </c>
      <c r="V47" s="213">
        <v>9498</v>
      </c>
      <c r="W47" s="212">
        <f t="shared" si="6"/>
        <v>54.224708837634161</v>
      </c>
      <c r="X47" s="213">
        <v>17860</v>
      </c>
      <c r="Y47" s="213">
        <v>9492</v>
      </c>
      <c r="Z47" s="212">
        <f t="shared" si="7"/>
        <v>53.146696528555424</v>
      </c>
      <c r="AA47" s="211">
        <v>13630</v>
      </c>
      <c r="AB47" s="213">
        <v>7304</v>
      </c>
      <c r="AC47" s="212">
        <f t="shared" si="8"/>
        <v>53.587674247982385</v>
      </c>
      <c r="AD47" s="213">
        <v>13687</v>
      </c>
      <c r="AE47" s="213">
        <v>7395</v>
      </c>
      <c r="AF47" s="212">
        <f t="shared" si="9"/>
        <v>54.029370935924604</v>
      </c>
      <c r="AG47" s="213">
        <v>18172</v>
      </c>
      <c r="AH47" s="213">
        <v>9759</v>
      </c>
      <c r="AI47" s="212">
        <f t="shared" si="10"/>
        <v>53.703499889940566</v>
      </c>
      <c r="AJ47" s="213">
        <v>18854</v>
      </c>
      <c r="AK47" s="213">
        <v>10106</v>
      </c>
      <c r="AL47" s="212">
        <f t="shared" si="11"/>
        <v>53.601357802057912</v>
      </c>
      <c r="AM47" s="213">
        <v>18106</v>
      </c>
      <c r="AN47" s="213">
        <v>9596</v>
      </c>
      <c r="AO47" s="212">
        <f t="shared" si="12"/>
        <v>52.999005854412907</v>
      </c>
      <c r="AP47" s="213">
        <v>18164</v>
      </c>
      <c r="AQ47" s="213">
        <v>9754</v>
      </c>
      <c r="AR47" s="212">
        <f t="shared" si="13"/>
        <v>53.699625633120462</v>
      </c>
    </row>
    <row r="50" spans="1:44">
      <c r="A50" s="504" t="s">
        <v>4</v>
      </c>
      <c r="B50" s="504"/>
      <c r="C50" s="504"/>
      <c r="D50" s="504"/>
      <c r="E50" s="504"/>
      <c r="F50" s="504"/>
      <c r="G50" s="504"/>
      <c r="H50" s="504"/>
      <c r="I50" s="504"/>
      <c r="J50" s="504"/>
      <c r="K50" s="504"/>
      <c r="L50" s="504"/>
      <c r="M50" s="504"/>
      <c r="N50" s="504"/>
      <c r="O50" s="504"/>
      <c r="P50" s="504"/>
      <c r="Q50" s="504"/>
      <c r="R50" s="504"/>
      <c r="S50" s="504"/>
      <c r="T50" s="504"/>
      <c r="U50" s="504"/>
      <c r="V50" s="504"/>
      <c r="W50" s="504"/>
      <c r="X50" s="504"/>
      <c r="Y50" s="504"/>
      <c r="Z50" s="504"/>
      <c r="AA50" s="504"/>
      <c r="AB50" s="504"/>
      <c r="AC50" s="504"/>
      <c r="AD50" s="504"/>
      <c r="AE50" s="504"/>
      <c r="AF50" s="504"/>
      <c r="AG50" s="504"/>
      <c r="AH50" s="504"/>
      <c r="AI50" s="504"/>
      <c r="AJ50" s="1"/>
      <c r="AK50" s="1"/>
      <c r="AL50" s="1"/>
      <c r="AM50" s="546"/>
      <c r="AN50" s="546"/>
      <c r="AO50" s="546"/>
      <c r="AP50" s="546"/>
      <c r="AQ50" s="546"/>
      <c r="AR50" s="546"/>
    </row>
    <row r="51" spans="1:44" ht="15" customHeight="1">
      <c r="A51" s="520" t="s">
        <v>154</v>
      </c>
      <c r="B51" s="520"/>
      <c r="C51" s="520"/>
      <c r="D51" s="520"/>
      <c r="E51" s="520"/>
      <c r="F51" s="520"/>
      <c r="G51" s="520"/>
      <c r="H51" s="520"/>
      <c r="I51" s="520"/>
      <c r="J51" s="520"/>
      <c r="K51" s="520"/>
      <c r="L51" s="520"/>
      <c r="M51" s="520"/>
      <c r="N51" s="520"/>
      <c r="O51" s="520"/>
      <c r="P51" s="520"/>
      <c r="Q51" s="520"/>
      <c r="R51" s="520"/>
      <c r="S51" s="520"/>
      <c r="T51" s="520"/>
      <c r="U51" s="520"/>
      <c r="V51" s="520"/>
      <c r="W51" s="520"/>
      <c r="X51" s="520"/>
      <c r="Y51" s="520"/>
      <c r="Z51" s="520"/>
      <c r="AA51" s="520"/>
      <c r="AB51" s="520"/>
      <c r="AC51" s="520"/>
      <c r="AD51" s="520"/>
      <c r="AE51" s="520"/>
      <c r="AF51" s="520"/>
      <c r="AG51" s="520"/>
      <c r="AH51" s="520"/>
      <c r="AI51" s="520"/>
      <c r="AJ51" s="520"/>
      <c r="AK51" s="520"/>
      <c r="AL51" s="520"/>
      <c r="AM51" s="520"/>
      <c r="AN51" s="520"/>
      <c r="AO51" s="520"/>
      <c r="AP51" s="520"/>
      <c r="AQ51" s="520"/>
      <c r="AR51" s="520"/>
    </row>
    <row r="52" spans="1:44">
      <c r="A52" s="520"/>
      <c r="B52" s="520"/>
      <c r="C52" s="520"/>
      <c r="D52" s="520"/>
      <c r="E52" s="520"/>
      <c r="F52" s="520"/>
      <c r="G52" s="520"/>
      <c r="H52" s="520"/>
      <c r="I52" s="520"/>
      <c r="J52" s="520"/>
      <c r="K52" s="520"/>
      <c r="L52" s="520"/>
      <c r="M52" s="520"/>
      <c r="N52" s="520"/>
      <c r="O52" s="520"/>
      <c r="P52" s="520"/>
      <c r="Q52" s="520"/>
      <c r="R52" s="520"/>
      <c r="S52" s="520"/>
      <c r="T52" s="520"/>
      <c r="U52" s="520"/>
      <c r="V52" s="520"/>
      <c r="W52" s="520"/>
      <c r="X52" s="520"/>
      <c r="Y52" s="520"/>
      <c r="Z52" s="520"/>
      <c r="AA52" s="520"/>
      <c r="AB52" s="520"/>
      <c r="AC52" s="520"/>
      <c r="AD52" s="520"/>
      <c r="AE52" s="520"/>
      <c r="AF52" s="520"/>
      <c r="AG52" s="520"/>
      <c r="AH52" s="520"/>
      <c r="AI52" s="520"/>
      <c r="AJ52" s="520"/>
      <c r="AK52" s="520"/>
      <c r="AL52" s="520"/>
      <c r="AM52" s="520"/>
      <c r="AN52" s="520"/>
      <c r="AO52" s="520"/>
      <c r="AP52" s="520"/>
      <c r="AQ52" s="520"/>
      <c r="AR52" s="520"/>
    </row>
    <row r="53" spans="1:44">
      <c r="A53" s="520"/>
      <c r="B53" s="520"/>
      <c r="C53" s="520"/>
      <c r="D53" s="520"/>
      <c r="E53" s="520"/>
      <c r="F53" s="520"/>
      <c r="G53" s="520"/>
      <c r="H53" s="520"/>
      <c r="I53" s="520"/>
      <c r="J53" s="520"/>
      <c r="K53" s="520"/>
      <c r="L53" s="520"/>
      <c r="M53" s="520"/>
      <c r="N53" s="520"/>
      <c r="O53" s="520"/>
      <c r="P53" s="520"/>
      <c r="Q53" s="520"/>
      <c r="R53" s="520"/>
      <c r="S53" s="520"/>
      <c r="T53" s="520"/>
      <c r="U53" s="520"/>
      <c r="V53" s="520"/>
      <c r="W53" s="520"/>
      <c r="X53" s="520"/>
      <c r="Y53" s="520"/>
      <c r="Z53" s="520"/>
      <c r="AA53" s="520"/>
      <c r="AB53" s="520"/>
      <c r="AC53" s="520"/>
      <c r="AD53" s="520"/>
      <c r="AE53" s="520"/>
      <c r="AF53" s="520"/>
      <c r="AG53" s="520"/>
      <c r="AH53" s="520"/>
      <c r="AI53" s="520"/>
      <c r="AJ53" s="520"/>
      <c r="AK53" s="520"/>
      <c r="AL53" s="520"/>
      <c r="AM53" s="520"/>
      <c r="AN53" s="520"/>
      <c r="AO53" s="520"/>
      <c r="AP53" s="520"/>
      <c r="AQ53" s="520"/>
      <c r="AR53" s="520"/>
    </row>
    <row r="54" spans="1:44">
      <c r="A54" s="520"/>
      <c r="B54" s="520"/>
      <c r="C54" s="520"/>
      <c r="D54" s="520"/>
      <c r="E54" s="520"/>
      <c r="F54" s="520"/>
      <c r="G54" s="520"/>
      <c r="H54" s="520"/>
      <c r="I54" s="520"/>
      <c r="J54" s="520"/>
      <c r="K54" s="520"/>
      <c r="L54" s="520"/>
      <c r="M54" s="520"/>
      <c r="N54" s="520"/>
      <c r="O54" s="520"/>
      <c r="P54" s="520"/>
      <c r="Q54" s="520"/>
      <c r="R54" s="520"/>
      <c r="S54" s="520"/>
      <c r="T54" s="520"/>
      <c r="U54" s="520"/>
      <c r="V54" s="520"/>
      <c r="W54" s="520"/>
      <c r="X54" s="520"/>
      <c r="Y54" s="520"/>
      <c r="Z54" s="520"/>
      <c r="AA54" s="520"/>
      <c r="AB54" s="520"/>
      <c r="AC54" s="520"/>
      <c r="AD54" s="520"/>
      <c r="AE54" s="520"/>
      <c r="AF54" s="520"/>
      <c r="AG54" s="520"/>
      <c r="AH54" s="520"/>
      <c r="AI54" s="520"/>
      <c r="AJ54" s="520"/>
      <c r="AK54" s="520"/>
      <c r="AL54" s="520"/>
      <c r="AM54" s="520"/>
      <c r="AN54" s="520"/>
      <c r="AO54" s="520"/>
      <c r="AP54" s="520"/>
      <c r="AQ54" s="520"/>
      <c r="AR54" s="520"/>
    </row>
    <row r="55" spans="1:44">
      <c r="A55" s="520"/>
      <c r="B55" s="520"/>
      <c r="C55" s="520"/>
      <c r="D55" s="520"/>
      <c r="E55" s="520"/>
      <c r="F55" s="520"/>
      <c r="G55" s="520"/>
      <c r="H55" s="520"/>
      <c r="I55" s="520"/>
      <c r="J55" s="520"/>
      <c r="K55" s="520"/>
      <c r="L55" s="520"/>
      <c r="M55" s="520"/>
      <c r="N55" s="520"/>
      <c r="O55" s="520"/>
      <c r="P55" s="520"/>
      <c r="Q55" s="520"/>
      <c r="R55" s="520"/>
      <c r="S55" s="520"/>
      <c r="T55" s="520"/>
      <c r="U55" s="520"/>
      <c r="V55" s="520"/>
      <c r="W55" s="520"/>
      <c r="X55" s="520"/>
      <c r="Y55" s="520"/>
      <c r="Z55" s="520"/>
      <c r="AA55" s="520"/>
      <c r="AB55" s="520"/>
      <c r="AC55" s="520"/>
      <c r="AD55" s="520"/>
      <c r="AE55" s="520"/>
      <c r="AF55" s="520"/>
      <c r="AG55" s="520"/>
      <c r="AH55" s="520"/>
      <c r="AI55" s="520"/>
      <c r="AJ55" s="520"/>
      <c r="AK55" s="520"/>
      <c r="AL55" s="520"/>
      <c r="AM55" s="520"/>
      <c r="AN55" s="520"/>
      <c r="AO55" s="520"/>
      <c r="AP55" s="520"/>
      <c r="AQ55" s="520"/>
      <c r="AR55" s="520"/>
    </row>
    <row r="56" spans="1:44">
      <c r="A56" s="520"/>
      <c r="B56" s="520"/>
      <c r="C56" s="520"/>
      <c r="D56" s="520"/>
      <c r="E56" s="520"/>
      <c r="F56" s="520"/>
      <c r="G56" s="520"/>
      <c r="H56" s="520"/>
      <c r="I56" s="520"/>
      <c r="J56" s="520"/>
      <c r="K56" s="520"/>
      <c r="L56" s="520"/>
      <c r="M56" s="520"/>
      <c r="N56" s="520"/>
      <c r="O56" s="520"/>
      <c r="P56" s="520"/>
      <c r="Q56" s="520"/>
      <c r="R56" s="520"/>
      <c r="S56" s="520"/>
      <c r="T56" s="520"/>
      <c r="U56" s="520"/>
      <c r="V56" s="520"/>
      <c r="W56" s="520"/>
      <c r="X56" s="520"/>
      <c r="Y56" s="520"/>
      <c r="Z56" s="520"/>
      <c r="AA56" s="520"/>
      <c r="AB56" s="520"/>
      <c r="AC56" s="520"/>
      <c r="AD56" s="520"/>
      <c r="AE56" s="520"/>
      <c r="AF56" s="520"/>
      <c r="AG56" s="520"/>
      <c r="AH56" s="520"/>
      <c r="AI56" s="520"/>
      <c r="AJ56" s="520"/>
      <c r="AK56" s="520"/>
      <c r="AL56" s="520"/>
      <c r="AM56" s="520"/>
      <c r="AN56" s="520"/>
      <c r="AO56" s="520"/>
      <c r="AP56" s="520"/>
      <c r="AQ56" s="520"/>
      <c r="AR56" s="520"/>
    </row>
    <row r="57" spans="1:44">
      <c r="A57" s="520"/>
      <c r="B57" s="520"/>
      <c r="C57" s="520"/>
      <c r="D57" s="520"/>
      <c r="E57" s="520"/>
      <c r="F57" s="520"/>
      <c r="G57" s="520"/>
      <c r="H57" s="520"/>
      <c r="I57" s="520"/>
      <c r="J57" s="520"/>
      <c r="K57" s="520"/>
      <c r="L57" s="520"/>
      <c r="M57" s="520"/>
      <c r="N57" s="520"/>
      <c r="O57" s="520"/>
      <c r="P57" s="520"/>
      <c r="Q57" s="520"/>
      <c r="R57" s="520"/>
      <c r="S57" s="520"/>
      <c r="T57" s="520"/>
      <c r="U57" s="520"/>
      <c r="V57" s="520"/>
      <c r="W57" s="520"/>
      <c r="X57" s="520"/>
      <c r="Y57" s="520"/>
      <c r="Z57" s="520"/>
      <c r="AA57" s="520"/>
      <c r="AB57" s="520"/>
      <c r="AC57" s="520"/>
      <c r="AD57" s="520"/>
      <c r="AE57" s="520"/>
      <c r="AF57" s="520"/>
      <c r="AG57" s="520"/>
      <c r="AH57" s="520"/>
      <c r="AI57" s="520"/>
      <c r="AJ57" s="520"/>
      <c r="AK57" s="520"/>
      <c r="AL57" s="520"/>
      <c r="AM57" s="520"/>
      <c r="AN57" s="520"/>
      <c r="AO57" s="520"/>
      <c r="AP57" s="520"/>
      <c r="AQ57" s="520"/>
      <c r="AR57" s="520"/>
    </row>
    <row r="58" spans="1:44">
      <c r="A58" s="520"/>
      <c r="B58" s="520"/>
      <c r="C58" s="520"/>
      <c r="D58" s="520"/>
      <c r="E58" s="520"/>
      <c r="F58" s="520"/>
      <c r="G58" s="520"/>
      <c r="H58" s="520"/>
      <c r="I58" s="520"/>
      <c r="J58" s="520"/>
      <c r="K58" s="520"/>
      <c r="L58" s="520"/>
      <c r="M58" s="520"/>
      <c r="N58" s="520"/>
      <c r="O58" s="520"/>
      <c r="P58" s="520"/>
      <c r="Q58" s="520"/>
      <c r="R58" s="520"/>
      <c r="S58" s="520"/>
      <c r="T58" s="520"/>
      <c r="U58" s="520"/>
      <c r="V58" s="520"/>
      <c r="W58" s="520"/>
      <c r="X58" s="520"/>
      <c r="Y58" s="520"/>
      <c r="Z58" s="520"/>
      <c r="AA58" s="520"/>
      <c r="AB58" s="520"/>
      <c r="AC58" s="520"/>
      <c r="AD58" s="520"/>
      <c r="AE58" s="520"/>
      <c r="AF58" s="520"/>
      <c r="AG58" s="520"/>
      <c r="AH58" s="520"/>
      <c r="AI58" s="520"/>
      <c r="AJ58" s="520"/>
      <c r="AK58" s="520"/>
      <c r="AL58" s="520"/>
      <c r="AM58" s="520"/>
      <c r="AN58" s="520"/>
      <c r="AO58" s="520"/>
      <c r="AP58" s="520"/>
      <c r="AQ58" s="520"/>
      <c r="AR58" s="520"/>
    </row>
    <row r="60" spans="1:44">
      <c r="A60" s="3" t="s">
        <v>5</v>
      </c>
    </row>
  </sheetData>
  <mergeCells count="30">
    <mergeCell ref="A3:AR3"/>
    <mergeCell ref="A1:AR1"/>
    <mergeCell ref="A51:AR58"/>
    <mergeCell ref="AM50:AR50"/>
    <mergeCell ref="AP16:AR16"/>
    <mergeCell ref="AB15:AR15"/>
    <mergeCell ref="A13:AR13"/>
    <mergeCell ref="A9:AR12"/>
    <mergeCell ref="A8:AR8"/>
    <mergeCell ref="A50:AI50"/>
    <mergeCell ref="AM16:AO16"/>
    <mergeCell ref="U16:W16"/>
    <mergeCell ref="X16:Z16"/>
    <mergeCell ref="AA16:AC16"/>
    <mergeCell ref="AD16:AF16"/>
    <mergeCell ref="AJ16:AL16"/>
    <mergeCell ref="A4:AR7"/>
    <mergeCell ref="A24:A29"/>
    <mergeCell ref="A30:A35"/>
    <mergeCell ref="A36:A41"/>
    <mergeCell ref="A42:A47"/>
    <mergeCell ref="I16:K16"/>
    <mergeCell ref="AG16:AI16"/>
    <mergeCell ref="A16:B17"/>
    <mergeCell ref="C16:E16"/>
    <mergeCell ref="F16:H16"/>
    <mergeCell ref="A18:A23"/>
    <mergeCell ref="L16:N16"/>
    <mergeCell ref="O16:Q16"/>
    <mergeCell ref="R16:T16"/>
  </mergeCells>
  <hyperlinks>
    <hyperlink ref="A60" location="Titelseite!A1" display="zurück zum Inhaltsverzeichnis" xr:uid="{00000000-0004-0000-1000-000000000000}"/>
  </hyperlinks>
  <pageMargins left="0.7" right="0.7" top="0.78740157499999996" bottom="0.78740157499999996" header="0.3" footer="0.3"/>
  <ignoredErrors>
    <ignoredError sqref="E26:AH29 E48:AH49 E47:AG47 E46:AG46 E45:AG45 E44:AG44 E38:AH41 E32:AH35 E31:AH31 E30:F30 H30:I30 K30:L30 N30:O30 Q30:R30 T30:U30 W30:X30 Z30:AA30 AC30:AD30 AF30:AG30 E37:AH37 E36:F36 AF36:AG36 AC36:AD36 Z36:AA36 W36:X36 T36:U36 Q36:R36 N36:O36 K36:L36 H36:I36 E43:AH43 E42:F42 H42:I42 K42:L42 N42:O42 Q42:R42 AF42:AG42 AC42:AD42 Z42:AA42 W42:X42 T42:U42"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R60"/>
  <sheetViews>
    <sheetView workbookViewId="0">
      <selection sqref="A1:AI1"/>
    </sheetView>
  </sheetViews>
  <sheetFormatPr baseColWidth="10" defaultRowHeight="15"/>
  <cols>
    <col min="2" max="2" width="33.28515625" customWidth="1"/>
    <col min="3" max="26" width="9.7109375" hidden="1" customWidth="1"/>
    <col min="27" max="41" width="9.7109375" customWidth="1"/>
  </cols>
  <sheetData>
    <row r="1" spans="1:44" ht="18.75">
      <c r="A1" s="498" t="s">
        <v>156</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c r="AH1" s="498"/>
      <c r="AI1" s="498"/>
      <c r="AJ1" s="422"/>
      <c r="AK1" s="422"/>
      <c r="AL1" s="422"/>
      <c r="AM1" s="422"/>
      <c r="AN1" s="547"/>
      <c r="AO1" s="547"/>
      <c r="AP1" s="547"/>
      <c r="AQ1" s="547"/>
      <c r="AR1" s="547"/>
    </row>
    <row r="3" spans="1:44" ht="15.75">
      <c r="A3" s="497" t="s">
        <v>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546"/>
      <c r="AK3" s="546"/>
      <c r="AL3" s="546"/>
      <c r="AM3" s="546"/>
      <c r="AN3" s="546"/>
      <c r="AO3" s="546"/>
      <c r="AP3" s="546"/>
      <c r="AQ3" s="546"/>
      <c r="AR3" s="546"/>
    </row>
    <row r="4" spans="1:44" ht="15" customHeight="1">
      <c r="A4" s="520" t="s">
        <v>196</v>
      </c>
      <c r="B4" s="520"/>
      <c r="C4" s="520"/>
      <c r="D4" s="520"/>
      <c r="E4" s="520"/>
      <c r="F4" s="520"/>
      <c r="G4" s="520"/>
      <c r="H4" s="520"/>
      <c r="I4" s="520"/>
      <c r="J4" s="520"/>
      <c r="K4" s="520"/>
      <c r="L4" s="520"/>
      <c r="M4" s="520"/>
      <c r="N4" s="520"/>
      <c r="O4" s="520"/>
      <c r="P4" s="520"/>
      <c r="Q4" s="520"/>
      <c r="R4" s="520"/>
      <c r="S4" s="520"/>
      <c r="T4" s="520"/>
      <c r="U4" s="520"/>
      <c r="V4" s="520"/>
      <c r="W4" s="520"/>
      <c r="X4" s="520"/>
      <c r="Y4" s="520"/>
      <c r="Z4" s="520"/>
      <c r="AA4" s="520"/>
      <c r="AB4" s="520"/>
      <c r="AC4" s="520"/>
      <c r="AD4" s="520"/>
      <c r="AE4" s="520"/>
      <c r="AF4" s="520"/>
      <c r="AG4" s="520"/>
      <c r="AH4" s="520"/>
      <c r="AI4" s="520"/>
      <c r="AJ4" s="520"/>
      <c r="AK4" s="520"/>
      <c r="AL4" s="520"/>
      <c r="AM4" s="520"/>
      <c r="AN4" s="520"/>
      <c r="AO4" s="520"/>
      <c r="AP4" s="520"/>
      <c r="AQ4" s="520"/>
      <c r="AR4" s="520"/>
    </row>
    <row r="5" spans="1:44">
      <c r="A5" s="520"/>
      <c r="B5" s="520"/>
      <c r="C5" s="520"/>
      <c r="D5" s="520"/>
      <c r="E5" s="520"/>
      <c r="F5" s="520"/>
      <c r="G5" s="520"/>
      <c r="H5" s="520"/>
      <c r="I5" s="520"/>
      <c r="J5" s="520"/>
      <c r="K5" s="520"/>
      <c r="L5" s="520"/>
      <c r="M5" s="520"/>
      <c r="N5" s="520"/>
      <c r="O5" s="520"/>
      <c r="P5" s="520"/>
      <c r="Q5" s="520"/>
      <c r="R5" s="520"/>
      <c r="S5" s="520"/>
      <c r="T5" s="520"/>
      <c r="U5" s="520"/>
      <c r="V5" s="520"/>
      <c r="W5" s="520"/>
      <c r="X5" s="520"/>
      <c r="Y5" s="520"/>
      <c r="Z5" s="520"/>
      <c r="AA5" s="520"/>
      <c r="AB5" s="520"/>
      <c r="AC5" s="520"/>
      <c r="AD5" s="520"/>
      <c r="AE5" s="520"/>
      <c r="AF5" s="520"/>
      <c r="AG5" s="520"/>
      <c r="AH5" s="520"/>
      <c r="AI5" s="520"/>
      <c r="AJ5" s="520"/>
      <c r="AK5" s="520"/>
      <c r="AL5" s="520"/>
      <c r="AM5" s="520"/>
      <c r="AN5" s="520"/>
      <c r="AO5" s="520"/>
      <c r="AP5" s="520"/>
      <c r="AQ5" s="520"/>
      <c r="AR5" s="520"/>
    </row>
    <row r="6" spans="1:44">
      <c r="A6" s="520"/>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520"/>
      <c r="AB6" s="520"/>
      <c r="AC6" s="520"/>
      <c r="AD6" s="520"/>
      <c r="AE6" s="520"/>
      <c r="AF6" s="520"/>
      <c r="AG6" s="520"/>
      <c r="AH6" s="520"/>
      <c r="AI6" s="520"/>
      <c r="AJ6" s="520"/>
      <c r="AK6" s="520"/>
      <c r="AL6" s="520"/>
      <c r="AM6" s="520"/>
      <c r="AN6" s="520"/>
      <c r="AO6" s="520"/>
      <c r="AP6" s="520"/>
      <c r="AQ6" s="520"/>
      <c r="AR6" s="520"/>
    </row>
    <row r="7" spans="1:44">
      <c r="A7" s="520"/>
      <c r="B7" s="520"/>
      <c r="C7" s="520"/>
      <c r="D7" s="520"/>
      <c r="E7" s="520"/>
      <c r="F7" s="520"/>
      <c r="G7" s="520"/>
      <c r="H7" s="520"/>
      <c r="I7" s="520"/>
      <c r="J7" s="520"/>
      <c r="K7" s="520"/>
      <c r="L7" s="520"/>
      <c r="M7" s="520"/>
      <c r="N7" s="520"/>
      <c r="O7" s="520"/>
      <c r="P7" s="520"/>
      <c r="Q7" s="520"/>
      <c r="R7" s="520"/>
      <c r="S7" s="520"/>
      <c r="T7" s="520"/>
      <c r="U7" s="520"/>
      <c r="V7" s="520"/>
      <c r="W7" s="520"/>
      <c r="X7" s="520"/>
      <c r="Y7" s="520"/>
      <c r="Z7" s="520"/>
      <c r="AA7" s="520"/>
      <c r="AB7" s="520"/>
      <c r="AC7" s="520"/>
      <c r="AD7" s="520"/>
      <c r="AE7" s="520"/>
      <c r="AF7" s="520"/>
      <c r="AG7" s="520"/>
      <c r="AH7" s="520"/>
      <c r="AI7" s="520"/>
      <c r="AJ7" s="520"/>
      <c r="AK7" s="520"/>
      <c r="AL7" s="520"/>
      <c r="AM7" s="520"/>
      <c r="AN7" s="520"/>
      <c r="AO7" s="520"/>
      <c r="AP7" s="520"/>
      <c r="AQ7" s="520"/>
      <c r="AR7" s="520"/>
    </row>
    <row r="8" spans="1:44" ht="15.75">
      <c r="A8" s="497" t="s">
        <v>1</v>
      </c>
      <c r="B8" s="497"/>
      <c r="C8" s="497"/>
      <c r="D8" s="497"/>
      <c r="E8" s="497"/>
      <c r="F8" s="497"/>
      <c r="G8" s="497"/>
      <c r="H8" s="497"/>
      <c r="I8" s="497"/>
      <c r="J8" s="497"/>
      <c r="K8" s="497"/>
      <c r="L8" s="497"/>
      <c r="M8" s="497"/>
      <c r="N8" s="497"/>
      <c r="O8" s="497"/>
      <c r="P8" s="497"/>
      <c r="Q8" s="497"/>
      <c r="R8" s="497"/>
      <c r="S8" s="497"/>
      <c r="T8" s="497"/>
      <c r="U8" s="497"/>
      <c r="V8" s="497"/>
      <c r="W8" s="497"/>
      <c r="X8" s="497"/>
      <c r="Y8" s="497"/>
      <c r="Z8" s="497"/>
      <c r="AA8" s="497"/>
      <c r="AB8" s="497"/>
      <c r="AC8" s="497"/>
      <c r="AD8" s="497"/>
      <c r="AE8" s="497"/>
      <c r="AF8" s="497"/>
      <c r="AG8" s="497"/>
      <c r="AH8" s="497"/>
      <c r="AI8" s="497"/>
      <c r="AJ8" s="1"/>
      <c r="AK8" s="546"/>
      <c r="AL8" s="546"/>
      <c r="AM8" s="546"/>
      <c r="AN8" s="546"/>
      <c r="AO8" s="546"/>
      <c r="AP8" s="546"/>
      <c r="AQ8" s="546"/>
      <c r="AR8" s="546"/>
    </row>
    <row r="9" spans="1:44">
      <c r="A9" s="499" t="s">
        <v>134</v>
      </c>
      <c r="B9" s="499"/>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c r="AL9" s="499"/>
      <c r="AM9" s="499"/>
      <c r="AN9" s="499"/>
      <c r="AO9" s="499"/>
      <c r="AP9" s="499"/>
      <c r="AQ9" s="499"/>
      <c r="AR9" s="499"/>
    </row>
    <row r="10" spans="1:44">
      <c r="A10" s="499"/>
      <c r="B10" s="499"/>
      <c r="C10" s="499"/>
      <c r="D10" s="499"/>
      <c r="E10" s="499"/>
      <c r="F10" s="499"/>
      <c r="G10" s="499"/>
      <c r="H10" s="499"/>
      <c r="I10" s="499"/>
      <c r="J10" s="499"/>
      <c r="K10" s="499"/>
      <c r="L10" s="499"/>
      <c r="M10" s="499"/>
      <c r="N10" s="499"/>
      <c r="O10" s="499"/>
      <c r="P10" s="499"/>
      <c r="Q10" s="499"/>
      <c r="R10" s="499"/>
      <c r="S10" s="499"/>
      <c r="T10" s="499"/>
      <c r="U10" s="499"/>
      <c r="V10" s="499"/>
      <c r="W10" s="499"/>
      <c r="X10" s="499"/>
      <c r="Y10" s="499"/>
      <c r="Z10" s="499"/>
      <c r="AA10" s="499"/>
      <c r="AB10" s="499"/>
      <c r="AC10" s="499"/>
      <c r="AD10" s="499"/>
      <c r="AE10" s="499"/>
      <c r="AF10" s="499"/>
      <c r="AG10" s="499"/>
      <c r="AH10" s="499"/>
      <c r="AI10" s="499"/>
      <c r="AJ10" s="499"/>
      <c r="AK10" s="499"/>
      <c r="AL10" s="499"/>
      <c r="AM10" s="499"/>
      <c r="AN10" s="499"/>
      <c r="AO10" s="499"/>
      <c r="AP10" s="499"/>
      <c r="AQ10" s="499"/>
      <c r="AR10" s="499"/>
    </row>
    <row r="11" spans="1:44">
      <c r="A11" s="499"/>
      <c r="B11" s="499"/>
      <c r="C11" s="499"/>
      <c r="D11" s="499"/>
      <c r="E11" s="499"/>
      <c r="F11" s="499"/>
      <c r="G11" s="499"/>
      <c r="H11" s="499"/>
      <c r="I11" s="499"/>
      <c r="J11" s="499"/>
      <c r="K11" s="499"/>
      <c r="L11" s="499"/>
      <c r="M11" s="499"/>
      <c r="N11" s="499"/>
      <c r="O11" s="499"/>
      <c r="P11" s="499"/>
      <c r="Q11" s="499"/>
      <c r="R11" s="499"/>
      <c r="S11" s="499"/>
      <c r="T11" s="499"/>
      <c r="U11" s="499"/>
      <c r="V11" s="499"/>
      <c r="W11" s="499"/>
      <c r="X11" s="499"/>
      <c r="Y11" s="499"/>
      <c r="Z11" s="499"/>
      <c r="AA11" s="499"/>
      <c r="AB11" s="499"/>
      <c r="AC11" s="499"/>
      <c r="AD11" s="499"/>
      <c r="AE11" s="499"/>
      <c r="AF11" s="499"/>
      <c r="AG11" s="499"/>
      <c r="AH11" s="499"/>
      <c r="AI11" s="499"/>
      <c r="AJ11" s="499"/>
      <c r="AK11" s="499"/>
      <c r="AL11" s="499"/>
      <c r="AM11" s="499"/>
      <c r="AN11" s="499"/>
      <c r="AO11" s="499"/>
      <c r="AP11" s="499"/>
      <c r="AQ11" s="499"/>
      <c r="AR11" s="499"/>
    </row>
    <row r="12" spans="1:44">
      <c r="A12" s="499"/>
      <c r="B12" s="499"/>
      <c r="C12" s="499"/>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499"/>
      <c r="AI12" s="499"/>
      <c r="AJ12" s="499"/>
      <c r="AK12" s="499"/>
      <c r="AL12" s="499"/>
      <c r="AM12" s="499"/>
      <c r="AN12" s="499"/>
      <c r="AO12" s="499"/>
      <c r="AP12" s="499"/>
      <c r="AQ12" s="499"/>
      <c r="AR12" s="499"/>
    </row>
    <row r="13" spans="1:44" ht="15.75">
      <c r="A13" s="497" t="s">
        <v>2</v>
      </c>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1"/>
      <c r="AK13" s="1"/>
      <c r="AL13" s="546"/>
      <c r="AM13" s="546"/>
      <c r="AN13" s="546"/>
      <c r="AO13" s="546"/>
      <c r="AP13" s="546"/>
      <c r="AQ13" s="546"/>
      <c r="AR13" s="546"/>
    </row>
    <row r="15" spans="1:44">
      <c r="A15" s="5" t="s">
        <v>199</v>
      </c>
      <c r="B15" s="5"/>
      <c r="C15" s="5"/>
      <c r="D15" s="5"/>
      <c r="E15" s="5"/>
      <c r="F15" s="5"/>
      <c r="G15" s="5"/>
      <c r="H15" s="5"/>
      <c r="I15" s="6"/>
      <c r="J15" s="6"/>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522"/>
      <c r="AN15" s="522"/>
      <c r="AO15" s="522"/>
      <c r="AP15" s="522"/>
      <c r="AQ15" s="522"/>
      <c r="AR15" s="522"/>
    </row>
    <row r="16" spans="1:44">
      <c r="A16" s="505"/>
      <c r="B16" s="506"/>
      <c r="C16" s="502">
        <v>2010</v>
      </c>
      <c r="D16" s="509"/>
      <c r="E16" s="503"/>
      <c r="F16" s="502">
        <v>2011</v>
      </c>
      <c r="G16" s="509"/>
      <c r="H16" s="503"/>
      <c r="I16" s="502">
        <v>2012</v>
      </c>
      <c r="J16" s="509"/>
      <c r="K16" s="503"/>
      <c r="L16" s="502">
        <v>2013</v>
      </c>
      <c r="M16" s="509"/>
      <c r="N16" s="503"/>
      <c r="O16" s="502">
        <v>2014</v>
      </c>
      <c r="P16" s="509"/>
      <c r="Q16" s="503"/>
      <c r="R16" s="509">
        <v>2015</v>
      </c>
      <c r="S16" s="509"/>
      <c r="T16" s="509"/>
      <c r="U16" s="502">
        <v>2016</v>
      </c>
      <c r="V16" s="509"/>
      <c r="W16" s="503"/>
      <c r="X16" s="502">
        <v>2017</v>
      </c>
      <c r="Y16" s="509"/>
      <c r="Z16" s="503"/>
      <c r="AA16" s="502">
        <v>2018</v>
      </c>
      <c r="AB16" s="509"/>
      <c r="AC16" s="503"/>
      <c r="AD16" s="502">
        <v>2019</v>
      </c>
      <c r="AE16" s="509"/>
      <c r="AF16" s="503"/>
      <c r="AG16" s="502">
        <v>2020</v>
      </c>
      <c r="AH16" s="509"/>
      <c r="AI16" s="503"/>
      <c r="AJ16" s="502">
        <v>2021</v>
      </c>
      <c r="AK16" s="509"/>
      <c r="AL16" s="503"/>
      <c r="AM16" s="502">
        <v>2022</v>
      </c>
      <c r="AN16" s="509"/>
      <c r="AO16" s="503"/>
      <c r="AP16" s="502">
        <v>2023</v>
      </c>
      <c r="AQ16" s="509"/>
      <c r="AR16" s="503"/>
    </row>
    <row r="17" spans="1:44" s="7" customFormat="1" ht="45">
      <c r="A17" s="507"/>
      <c r="B17" s="508"/>
      <c r="C17" s="137" t="s">
        <v>8</v>
      </c>
      <c r="D17" s="106" t="s">
        <v>157</v>
      </c>
      <c r="E17" s="107" t="s">
        <v>27</v>
      </c>
      <c r="F17" s="137" t="s">
        <v>8</v>
      </c>
      <c r="G17" s="106" t="s">
        <v>157</v>
      </c>
      <c r="H17" s="107" t="s">
        <v>27</v>
      </c>
      <c r="I17" s="137" t="s">
        <v>8</v>
      </c>
      <c r="J17" s="106" t="s">
        <v>157</v>
      </c>
      <c r="K17" s="107" t="s">
        <v>27</v>
      </c>
      <c r="L17" s="137" t="s">
        <v>8</v>
      </c>
      <c r="M17" s="106" t="s">
        <v>157</v>
      </c>
      <c r="N17" s="107" t="s">
        <v>27</v>
      </c>
      <c r="O17" s="137" t="s">
        <v>8</v>
      </c>
      <c r="P17" s="106" t="s">
        <v>157</v>
      </c>
      <c r="Q17" s="107" t="s">
        <v>27</v>
      </c>
      <c r="R17" s="137" t="s">
        <v>8</v>
      </c>
      <c r="S17" s="106" t="s">
        <v>157</v>
      </c>
      <c r="T17" s="107" t="s">
        <v>27</v>
      </c>
      <c r="U17" s="137" t="s">
        <v>8</v>
      </c>
      <c r="V17" s="106" t="s">
        <v>157</v>
      </c>
      <c r="W17" s="107" t="s">
        <v>27</v>
      </c>
      <c r="X17" s="137" t="s">
        <v>8</v>
      </c>
      <c r="Y17" s="106" t="s">
        <v>157</v>
      </c>
      <c r="Z17" s="107" t="s">
        <v>27</v>
      </c>
      <c r="AA17" s="137" t="s">
        <v>8</v>
      </c>
      <c r="AB17" s="106" t="s">
        <v>157</v>
      </c>
      <c r="AC17" s="107" t="s">
        <v>27</v>
      </c>
      <c r="AD17" s="137" t="s">
        <v>8</v>
      </c>
      <c r="AE17" s="106" t="s">
        <v>157</v>
      </c>
      <c r="AF17" s="107" t="s">
        <v>27</v>
      </c>
      <c r="AG17" s="137" t="s">
        <v>8</v>
      </c>
      <c r="AH17" s="106" t="s">
        <v>157</v>
      </c>
      <c r="AI17" s="107" t="s">
        <v>27</v>
      </c>
      <c r="AJ17" s="137" t="s">
        <v>8</v>
      </c>
      <c r="AK17" s="106" t="s">
        <v>157</v>
      </c>
      <c r="AL17" s="107" t="s">
        <v>27</v>
      </c>
      <c r="AM17" s="137" t="s">
        <v>8</v>
      </c>
      <c r="AN17" s="106" t="s">
        <v>157</v>
      </c>
      <c r="AO17" s="107" t="s">
        <v>27</v>
      </c>
      <c r="AP17" s="137" t="s">
        <v>8</v>
      </c>
      <c r="AQ17" s="106" t="s">
        <v>157</v>
      </c>
      <c r="AR17" s="107" t="s">
        <v>27</v>
      </c>
    </row>
    <row r="18" spans="1:44" ht="30">
      <c r="A18" s="511" t="s">
        <v>22</v>
      </c>
      <c r="B18" s="89" t="s">
        <v>97</v>
      </c>
      <c r="C18" s="208">
        <v>3023</v>
      </c>
      <c r="D18" s="210">
        <f>SUM(D19,D21:D23)</f>
        <v>542</v>
      </c>
      <c r="E18" s="209">
        <f t="shared" ref="E18:E47" si="0">D18/C18*100</f>
        <v>17.929209394641084</v>
      </c>
      <c r="F18" s="208">
        <v>2879</v>
      </c>
      <c r="G18" s="210">
        <f>SUM(G19,G21:G23)</f>
        <v>499</v>
      </c>
      <c r="H18" s="209">
        <f t="shared" ref="H18:H47" si="1">G18/F18*100</f>
        <v>17.332407085793676</v>
      </c>
      <c r="I18" s="208">
        <v>2536</v>
      </c>
      <c r="J18" s="210">
        <f>SUM(J19,J21:J23)</f>
        <v>474</v>
      </c>
      <c r="K18" s="209">
        <f t="shared" ref="K18:K47" si="2">J18/I18*100</f>
        <v>18.690851735015773</v>
      </c>
      <c r="L18" s="210">
        <v>2488</v>
      </c>
      <c r="M18" s="210">
        <f>SUM(M19,M21:M23)</f>
        <v>443</v>
      </c>
      <c r="N18" s="209">
        <f t="shared" ref="N18:N47" si="3">M18/L18*100</f>
        <v>17.80546623794212</v>
      </c>
      <c r="O18" s="208">
        <v>2533</v>
      </c>
      <c r="P18" s="210">
        <f>SUM(P19,P21:P23)</f>
        <v>509</v>
      </c>
      <c r="Q18" s="209">
        <f t="shared" ref="Q18:Q47" si="4">P18/O18*100</f>
        <v>20.094749309119621</v>
      </c>
      <c r="R18" s="210">
        <v>2510</v>
      </c>
      <c r="S18" s="210">
        <f>SUM(S19,S21:S23)</f>
        <v>433</v>
      </c>
      <c r="T18" s="209">
        <f t="shared" ref="T18:T47" si="5">S18/R18*100</f>
        <v>17.250996015936256</v>
      </c>
      <c r="U18" s="208">
        <v>2477</v>
      </c>
      <c r="V18" s="210">
        <f>SUM(V19,V21:V23)</f>
        <v>442</v>
      </c>
      <c r="W18" s="209">
        <f t="shared" ref="W18:W47" si="6">V18/U18*100</f>
        <v>17.844166330238192</v>
      </c>
      <c r="X18" s="210">
        <v>2654</v>
      </c>
      <c r="Y18" s="210">
        <f>SUM(Y19,Y21:Y23)</f>
        <v>454</v>
      </c>
      <c r="Z18" s="209">
        <f t="shared" ref="Z18:Z47" si="7">Y18/X18*100</f>
        <v>17.106254709871891</v>
      </c>
      <c r="AA18" s="208">
        <v>2674</v>
      </c>
      <c r="AB18" s="210">
        <f>SUM(AB19,AB21:AB23)</f>
        <v>396</v>
      </c>
      <c r="AC18" s="209">
        <f t="shared" ref="AC18:AC47" si="8">AB18/AA18*100</f>
        <v>14.80927449513837</v>
      </c>
      <c r="AD18" s="210">
        <v>2074</v>
      </c>
      <c r="AE18" s="210">
        <f>SUM(AE19,AE21:AE23)</f>
        <v>360</v>
      </c>
      <c r="AF18" s="209">
        <f t="shared" ref="AF18:AF47" si="9">AE18/AD18*100</f>
        <v>17.357762777242044</v>
      </c>
      <c r="AG18" s="210">
        <f>SUM(AG21,AG19,AG22,AG23)</f>
        <v>2738</v>
      </c>
      <c r="AH18" s="210">
        <f>SUM(AH19,AH21:AH23)</f>
        <v>408</v>
      </c>
      <c r="AI18" s="209">
        <f t="shared" ref="AI18:AI47" si="10">AH18/AG18*100</f>
        <v>14.901387874360847</v>
      </c>
      <c r="AJ18" s="210">
        <v>2405</v>
      </c>
      <c r="AK18" s="210">
        <f>SUM(AK19,AK21:AK23)</f>
        <v>423</v>
      </c>
      <c r="AL18" s="209">
        <f t="shared" ref="AL18:AL47" si="11">AK18/AJ18*100</f>
        <v>17.588357588357589</v>
      </c>
      <c r="AM18" s="210">
        <f>SUM(AM21,AM19,AM22,AM23)</f>
        <v>2531</v>
      </c>
      <c r="AN18" s="210">
        <f>SUM(AN19,AN21:AN23)</f>
        <v>441</v>
      </c>
      <c r="AO18" s="209">
        <f t="shared" ref="AO18:AO47" si="12">AN18/AM18*100</f>
        <v>17.423943105491901</v>
      </c>
      <c r="AP18" s="210">
        <v>2752</v>
      </c>
      <c r="AQ18" s="210">
        <f>SUM(AQ19,AQ21:AQ23)</f>
        <v>424</v>
      </c>
      <c r="AR18" s="209">
        <f t="shared" ref="AR18:AR47" si="13">AQ18/AP18*100</f>
        <v>15.406976744186046</v>
      </c>
    </row>
    <row r="19" spans="1:44" ht="15" customHeight="1">
      <c r="A19" s="512"/>
      <c r="B19" s="141" t="s">
        <v>6</v>
      </c>
      <c r="C19" s="144">
        <v>233</v>
      </c>
      <c r="D19" s="170">
        <v>80</v>
      </c>
      <c r="E19" s="143">
        <f t="shared" si="0"/>
        <v>34.334763948497852</v>
      </c>
      <c r="F19" s="144">
        <v>221</v>
      </c>
      <c r="G19" s="170">
        <v>91</v>
      </c>
      <c r="H19" s="143">
        <f t="shared" si="1"/>
        <v>41.17647058823529</v>
      </c>
      <c r="I19" s="144">
        <v>197</v>
      </c>
      <c r="J19" s="170">
        <v>76</v>
      </c>
      <c r="K19" s="143">
        <f t="shared" si="2"/>
        <v>38.578680203045685</v>
      </c>
      <c r="L19" s="170">
        <v>180</v>
      </c>
      <c r="M19" s="170">
        <v>77</v>
      </c>
      <c r="N19" s="143">
        <f t="shared" si="3"/>
        <v>42.777777777777779</v>
      </c>
      <c r="O19" s="144">
        <v>179</v>
      </c>
      <c r="P19" s="170">
        <v>60</v>
      </c>
      <c r="Q19" s="143">
        <f t="shared" si="4"/>
        <v>33.519553072625698</v>
      </c>
      <c r="R19" s="170">
        <v>129</v>
      </c>
      <c r="S19" s="170">
        <v>43</v>
      </c>
      <c r="T19" s="143">
        <f t="shared" si="5"/>
        <v>33.333333333333329</v>
      </c>
      <c r="U19" s="144">
        <v>209</v>
      </c>
      <c r="V19" s="170">
        <v>71</v>
      </c>
      <c r="W19" s="143">
        <f t="shared" si="6"/>
        <v>33.971291866028707</v>
      </c>
      <c r="X19" s="170">
        <v>197</v>
      </c>
      <c r="Y19" s="170">
        <v>69</v>
      </c>
      <c r="Z19" s="143">
        <f t="shared" si="7"/>
        <v>35.025380710659896</v>
      </c>
      <c r="AA19" s="144">
        <v>208</v>
      </c>
      <c r="AB19" s="170">
        <v>73</v>
      </c>
      <c r="AC19" s="143">
        <f t="shared" si="8"/>
        <v>35.096153846153847</v>
      </c>
      <c r="AD19" s="170">
        <v>157</v>
      </c>
      <c r="AE19" s="170">
        <v>48</v>
      </c>
      <c r="AF19" s="143">
        <f t="shared" si="9"/>
        <v>30.573248407643312</v>
      </c>
      <c r="AG19" s="170">
        <v>161</v>
      </c>
      <c r="AH19" s="170">
        <v>58</v>
      </c>
      <c r="AI19" s="143">
        <f t="shared" si="10"/>
        <v>36.024844720496894</v>
      </c>
      <c r="AJ19" s="170">
        <v>185</v>
      </c>
      <c r="AK19" s="170">
        <v>60</v>
      </c>
      <c r="AL19" s="143">
        <f t="shared" si="11"/>
        <v>32.432432432432435</v>
      </c>
      <c r="AM19" s="170">
        <v>212</v>
      </c>
      <c r="AN19" s="170">
        <v>63</v>
      </c>
      <c r="AO19" s="143">
        <f t="shared" si="12"/>
        <v>29.716981132075471</v>
      </c>
      <c r="AP19" s="170">
        <v>216</v>
      </c>
      <c r="AQ19" s="170">
        <v>75</v>
      </c>
      <c r="AR19" s="143">
        <f t="shared" si="13"/>
        <v>34.722222222222221</v>
      </c>
    </row>
    <row r="20" spans="1:44">
      <c r="A20" s="512"/>
      <c r="B20" s="141" t="s">
        <v>192</v>
      </c>
      <c r="C20" s="144">
        <v>93</v>
      </c>
      <c r="D20" s="170">
        <v>29</v>
      </c>
      <c r="E20" s="143">
        <f t="shared" si="0"/>
        <v>31.182795698924732</v>
      </c>
      <c r="F20" s="144">
        <v>91</v>
      </c>
      <c r="G20" s="170">
        <v>37</v>
      </c>
      <c r="H20" s="143">
        <f t="shared" si="1"/>
        <v>40.659340659340657</v>
      </c>
      <c r="I20" s="144">
        <v>74</v>
      </c>
      <c r="J20" s="170">
        <v>27</v>
      </c>
      <c r="K20" s="143">
        <f t="shared" si="2"/>
        <v>36.486486486486484</v>
      </c>
      <c r="L20" s="170">
        <v>65</v>
      </c>
      <c r="M20" s="170">
        <v>23</v>
      </c>
      <c r="N20" s="143">
        <f t="shared" si="3"/>
        <v>35.384615384615387</v>
      </c>
      <c r="O20" s="144">
        <v>52</v>
      </c>
      <c r="P20" s="170">
        <v>19</v>
      </c>
      <c r="Q20" s="143">
        <f t="shared" si="4"/>
        <v>36.538461538461533</v>
      </c>
      <c r="R20" s="170">
        <v>54</v>
      </c>
      <c r="S20" s="170">
        <v>19</v>
      </c>
      <c r="T20" s="143">
        <f t="shared" si="5"/>
        <v>35.185185185185183</v>
      </c>
      <c r="U20" s="144">
        <v>66</v>
      </c>
      <c r="V20" s="170">
        <v>20</v>
      </c>
      <c r="W20" s="143">
        <f t="shared" si="6"/>
        <v>30.303030303030305</v>
      </c>
      <c r="X20" s="170">
        <v>53</v>
      </c>
      <c r="Y20" s="170">
        <v>12</v>
      </c>
      <c r="Z20" s="143">
        <f t="shared" si="7"/>
        <v>22.641509433962266</v>
      </c>
      <c r="AA20" s="144">
        <v>69</v>
      </c>
      <c r="AB20" s="170">
        <v>24</v>
      </c>
      <c r="AC20" s="143">
        <f t="shared" si="8"/>
        <v>34.782608695652172</v>
      </c>
      <c r="AD20" s="170">
        <v>79</v>
      </c>
      <c r="AE20" s="170">
        <v>18</v>
      </c>
      <c r="AF20" s="143">
        <f t="shared" si="9"/>
        <v>22.784810126582279</v>
      </c>
      <c r="AG20" s="170">
        <v>94</v>
      </c>
      <c r="AH20" s="170">
        <v>28</v>
      </c>
      <c r="AI20" s="143">
        <f t="shared" si="10"/>
        <v>29.787234042553191</v>
      </c>
      <c r="AJ20" s="170">
        <v>91</v>
      </c>
      <c r="AK20" s="170">
        <v>30</v>
      </c>
      <c r="AL20" s="143">
        <f t="shared" si="11"/>
        <v>32.967032967032964</v>
      </c>
      <c r="AM20" s="170">
        <v>95</v>
      </c>
      <c r="AN20" s="170">
        <v>30</v>
      </c>
      <c r="AO20" s="143">
        <f t="shared" si="12"/>
        <v>31.578947368421051</v>
      </c>
      <c r="AP20" s="170">
        <v>94</v>
      </c>
      <c r="AQ20" s="170">
        <v>36</v>
      </c>
      <c r="AR20" s="143">
        <f t="shared" si="13"/>
        <v>38.297872340425535</v>
      </c>
    </row>
    <row r="21" spans="1:44">
      <c r="A21" s="512"/>
      <c r="B21" s="141" t="s">
        <v>98</v>
      </c>
      <c r="C21" s="144">
        <v>511</v>
      </c>
      <c r="D21" s="170">
        <v>178</v>
      </c>
      <c r="E21" s="143">
        <f t="shared" si="0"/>
        <v>34.833659491193735</v>
      </c>
      <c r="F21" s="144">
        <v>479</v>
      </c>
      <c r="G21" s="170">
        <v>147</v>
      </c>
      <c r="H21" s="143">
        <f t="shared" si="1"/>
        <v>30.688935281837161</v>
      </c>
      <c r="I21" s="144">
        <v>441</v>
      </c>
      <c r="J21" s="170">
        <v>142</v>
      </c>
      <c r="K21" s="143">
        <f t="shared" si="2"/>
        <v>32.199546485260768</v>
      </c>
      <c r="L21" s="170">
        <v>377</v>
      </c>
      <c r="M21" s="170">
        <v>119</v>
      </c>
      <c r="N21" s="143">
        <f t="shared" si="3"/>
        <v>31.564986737400531</v>
      </c>
      <c r="O21" s="144">
        <v>358</v>
      </c>
      <c r="P21" s="170">
        <v>118</v>
      </c>
      <c r="Q21" s="143">
        <f t="shared" si="4"/>
        <v>32.960893854748605</v>
      </c>
      <c r="R21" s="170">
        <v>300</v>
      </c>
      <c r="S21" s="170">
        <v>76</v>
      </c>
      <c r="T21" s="143">
        <f t="shared" si="5"/>
        <v>25.333333333333336</v>
      </c>
      <c r="U21" s="144">
        <v>343</v>
      </c>
      <c r="V21" s="170">
        <v>92</v>
      </c>
      <c r="W21" s="143">
        <f t="shared" si="6"/>
        <v>26.822157434402332</v>
      </c>
      <c r="X21" s="170">
        <v>422</v>
      </c>
      <c r="Y21" s="170">
        <v>110</v>
      </c>
      <c r="Z21" s="143">
        <f t="shared" si="7"/>
        <v>26.066350710900476</v>
      </c>
      <c r="AA21" s="144">
        <v>369</v>
      </c>
      <c r="AB21" s="170">
        <v>91</v>
      </c>
      <c r="AC21" s="143">
        <f t="shared" si="8"/>
        <v>24.661246612466126</v>
      </c>
      <c r="AD21" s="170">
        <v>313</v>
      </c>
      <c r="AE21" s="170">
        <v>79</v>
      </c>
      <c r="AF21" s="143">
        <f t="shared" si="9"/>
        <v>25.23961661341853</v>
      </c>
      <c r="AG21" s="170">
        <v>392</v>
      </c>
      <c r="AH21" s="170">
        <v>106</v>
      </c>
      <c r="AI21" s="143">
        <f t="shared" si="10"/>
        <v>27.040816326530614</v>
      </c>
      <c r="AJ21" s="170">
        <v>368</v>
      </c>
      <c r="AK21" s="170">
        <v>109</v>
      </c>
      <c r="AL21" s="143">
        <f t="shared" si="11"/>
        <v>29.619565217391301</v>
      </c>
      <c r="AM21" s="170">
        <v>370</v>
      </c>
      <c r="AN21" s="170">
        <v>114</v>
      </c>
      <c r="AO21" s="143">
        <f t="shared" si="12"/>
        <v>30.810810810810814</v>
      </c>
      <c r="AP21" s="170">
        <v>380</v>
      </c>
      <c r="AQ21" s="170">
        <v>102</v>
      </c>
      <c r="AR21" s="143">
        <f t="shared" si="13"/>
        <v>26.842105263157894</v>
      </c>
    </row>
    <row r="22" spans="1:44">
      <c r="A22" s="512"/>
      <c r="B22" s="141" t="s">
        <v>99</v>
      </c>
      <c r="C22" s="144">
        <v>891</v>
      </c>
      <c r="D22" s="170">
        <v>174</v>
      </c>
      <c r="E22" s="143">
        <f t="shared" si="0"/>
        <v>19.528619528619529</v>
      </c>
      <c r="F22" s="144">
        <v>833</v>
      </c>
      <c r="G22" s="170">
        <v>159</v>
      </c>
      <c r="H22" s="143">
        <f t="shared" si="1"/>
        <v>19.087635054021611</v>
      </c>
      <c r="I22" s="144">
        <v>849</v>
      </c>
      <c r="J22" s="170">
        <v>152</v>
      </c>
      <c r="K22" s="143">
        <f t="shared" si="2"/>
        <v>17.90341578327444</v>
      </c>
      <c r="L22" s="170">
        <v>936</v>
      </c>
      <c r="M22" s="170">
        <v>173</v>
      </c>
      <c r="N22" s="143">
        <f t="shared" si="3"/>
        <v>18.482905982905983</v>
      </c>
      <c r="O22" s="144">
        <v>1010</v>
      </c>
      <c r="P22" s="170">
        <v>234</v>
      </c>
      <c r="Q22" s="143">
        <f t="shared" si="4"/>
        <v>23.168316831683171</v>
      </c>
      <c r="R22" s="170">
        <v>1052</v>
      </c>
      <c r="S22" s="170">
        <v>232</v>
      </c>
      <c r="T22" s="143">
        <f t="shared" si="5"/>
        <v>22.053231939163499</v>
      </c>
      <c r="U22" s="144">
        <v>1060</v>
      </c>
      <c r="V22" s="170">
        <v>213</v>
      </c>
      <c r="W22" s="143">
        <f t="shared" si="6"/>
        <v>20.09433962264151</v>
      </c>
      <c r="X22" s="170">
        <v>1038</v>
      </c>
      <c r="Y22" s="170">
        <v>210</v>
      </c>
      <c r="Z22" s="143">
        <f t="shared" si="7"/>
        <v>20.23121387283237</v>
      </c>
      <c r="AA22" s="144">
        <v>1045</v>
      </c>
      <c r="AB22" s="170">
        <v>168</v>
      </c>
      <c r="AC22" s="143">
        <f t="shared" si="8"/>
        <v>16.076555023923444</v>
      </c>
      <c r="AD22" s="170">
        <v>1031</v>
      </c>
      <c r="AE22" s="170">
        <v>194</v>
      </c>
      <c r="AF22" s="143">
        <f t="shared" si="9"/>
        <v>18.816682832201746</v>
      </c>
      <c r="AG22" s="170">
        <v>1145</v>
      </c>
      <c r="AH22" s="170">
        <v>191</v>
      </c>
      <c r="AI22" s="143">
        <f t="shared" si="10"/>
        <v>16.681222707423583</v>
      </c>
      <c r="AJ22" s="170">
        <v>1072</v>
      </c>
      <c r="AK22" s="170">
        <v>203</v>
      </c>
      <c r="AL22" s="143">
        <f t="shared" si="11"/>
        <v>18.936567164179106</v>
      </c>
      <c r="AM22" s="170">
        <v>1078</v>
      </c>
      <c r="AN22" s="170">
        <v>206</v>
      </c>
      <c r="AO22" s="143">
        <f t="shared" si="12"/>
        <v>19.109461966604822</v>
      </c>
      <c r="AP22" s="170">
        <v>1089</v>
      </c>
      <c r="AQ22" s="170">
        <v>181</v>
      </c>
      <c r="AR22" s="143">
        <f t="shared" si="13"/>
        <v>16.620752984389348</v>
      </c>
    </row>
    <row r="23" spans="1:44">
      <c r="A23" s="513"/>
      <c r="B23" s="153" t="s">
        <v>7</v>
      </c>
      <c r="C23" s="211">
        <v>1388</v>
      </c>
      <c r="D23" s="213">
        <v>110</v>
      </c>
      <c r="E23" s="143">
        <f t="shared" si="0"/>
        <v>7.9250720461095101</v>
      </c>
      <c r="F23" s="211">
        <v>1346</v>
      </c>
      <c r="G23" s="213">
        <v>102</v>
      </c>
      <c r="H23" s="143">
        <f t="shared" si="1"/>
        <v>7.578008915304606</v>
      </c>
      <c r="I23" s="211">
        <v>1049</v>
      </c>
      <c r="J23" s="213">
        <v>104</v>
      </c>
      <c r="K23" s="143">
        <f t="shared" si="2"/>
        <v>9.9142040038131558</v>
      </c>
      <c r="L23" s="213">
        <v>995</v>
      </c>
      <c r="M23" s="213">
        <v>74</v>
      </c>
      <c r="N23" s="143">
        <f t="shared" si="3"/>
        <v>7.4371859296482405</v>
      </c>
      <c r="O23" s="211">
        <v>986</v>
      </c>
      <c r="P23" s="213">
        <v>97</v>
      </c>
      <c r="Q23" s="143">
        <f t="shared" si="4"/>
        <v>9.8377281947261661</v>
      </c>
      <c r="R23" s="213">
        <v>1029</v>
      </c>
      <c r="S23" s="213">
        <v>82</v>
      </c>
      <c r="T23" s="143">
        <f t="shared" si="5"/>
        <v>7.9689018464528667</v>
      </c>
      <c r="U23" s="211">
        <v>865</v>
      </c>
      <c r="V23" s="213">
        <v>66</v>
      </c>
      <c r="W23" s="143">
        <f t="shared" si="6"/>
        <v>7.6300578034682083</v>
      </c>
      <c r="X23" s="213">
        <v>997</v>
      </c>
      <c r="Y23" s="213">
        <v>65</v>
      </c>
      <c r="Z23" s="143">
        <f t="shared" si="7"/>
        <v>6.5195586760280841</v>
      </c>
      <c r="AA23" s="211">
        <v>1052</v>
      </c>
      <c r="AB23" s="213">
        <v>64</v>
      </c>
      <c r="AC23" s="143">
        <f t="shared" si="8"/>
        <v>6.083650190114068</v>
      </c>
      <c r="AD23" s="213">
        <v>573</v>
      </c>
      <c r="AE23" s="213">
        <v>39</v>
      </c>
      <c r="AF23" s="143">
        <f t="shared" si="9"/>
        <v>6.8062827225130889</v>
      </c>
      <c r="AG23" s="213">
        <v>1040</v>
      </c>
      <c r="AH23" s="213">
        <v>53</v>
      </c>
      <c r="AI23" s="143">
        <f t="shared" si="10"/>
        <v>5.0961538461538458</v>
      </c>
      <c r="AJ23" s="213">
        <v>780</v>
      </c>
      <c r="AK23" s="213">
        <v>51</v>
      </c>
      <c r="AL23" s="143">
        <f t="shared" si="11"/>
        <v>6.5384615384615392</v>
      </c>
      <c r="AM23" s="213">
        <v>871</v>
      </c>
      <c r="AN23" s="213">
        <v>58</v>
      </c>
      <c r="AO23" s="143">
        <f t="shared" si="12"/>
        <v>6.6590126291618823</v>
      </c>
      <c r="AP23" s="213">
        <v>1067</v>
      </c>
      <c r="AQ23" s="213">
        <v>66</v>
      </c>
      <c r="AR23" s="143">
        <f t="shared" si="13"/>
        <v>6.1855670103092786</v>
      </c>
    </row>
    <row r="24" spans="1:44" ht="30">
      <c r="A24" s="511" t="s">
        <v>88</v>
      </c>
      <c r="B24" s="89" t="s">
        <v>97</v>
      </c>
      <c r="C24" s="208">
        <v>2240</v>
      </c>
      <c r="D24" s="210">
        <f>SUM(D25,D27:D29)</f>
        <v>255</v>
      </c>
      <c r="E24" s="209">
        <f t="shared" si="0"/>
        <v>11.383928571428571</v>
      </c>
      <c r="F24" s="208">
        <v>1895</v>
      </c>
      <c r="G24" s="210">
        <f>SUM(G25,G27:G29)</f>
        <v>215</v>
      </c>
      <c r="H24" s="209">
        <f t="shared" si="1"/>
        <v>11.345646437994723</v>
      </c>
      <c r="I24" s="208">
        <v>1705</v>
      </c>
      <c r="J24" s="210">
        <f>SUM(J25,J27:J29)</f>
        <v>215</v>
      </c>
      <c r="K24" s="209">
        <f t="shared" si="2"/>
        <v>12.609970674486803</v>
      </c>
      <c r="L24" s="210">
        <v>1599</v>
      </c>
      <c r="M24" s="210">
        <f>SUM(M25,M27:M29)</f>
        <v>202</v>
      </c>
      <c r="N24" s="209">
        <f t="shared" si="3"/>
        <v>12.632895559724828</v>
      </c>
      <c r="O24" s="208">
        <v>1619</v>
      </c>
      <c r="P24" s="210">
        <f>SUM(P25,P27:P29)</f>
        <v>209</v>
      </c>
      <c r="Q24" s="209">
        <f t="shared" si="4"/>
        <v>12.909203211859172</v>
      </c>
      <c r="R24" s="210">
        <v>1572</v>
      </c>
      <c r="S24" s="210">
        <f>SUM(S25,S27:S29)</f>
        <v>238</v>
      </c>
      <c r="T24" s="209">
        <f t="shared" si="5"/>
        <v>15.139949109414758</v>
      </c>
      <c r="U24" s="208">
        <v>1535</v>
      </c>
      <c r="V24" s="210">
        <f>SUM(V25,V27:V29)</f>
        <v>188</v>
      </c>
      <c r="W24" s="209">
        <f t="shared" si="6"/>
        <v>12.247557003257329</v>
      </c>
      <c r="X24" s="210">
        <v>1718</v>
      </c>
      <c r="Y24" s="210">
        <f>SUM(Y25,Y27:Y29)</f>
        <v>201</v>
      </c>
      <c r="Z24" s="209">
        <f t="shared" si="7"/>
        <v>11.699650756693829</v>
      </c>
      <c r="AA24" s="208">
        <v>1641</v>
      </c>
      <c r="AB24" s="210">
        <f>SUM(AB25,AB27:AB29)</f>
        <v>211</v>
      </c>
      <c r="AC24" s="209">
        <f t="shared" si="8"/>
        <v>12.858013406459476</v>
      </c>
      <c r="AD24" s="210">
        <v>1550</v>
      </c>
      <c r="AE24" s="210">
        <f>SUM(AE25,AE27:AE29)</f>
        <v>223</v>
      </c>
      <c r="AF24" s="209">
        <f t="shared" si="9"/>
        <v>14.387096774193548</v>
      </c>
      <c r="AG24" s="210">
        <f>SUM(AG27,AG25,AG28,AG29)</f>
        <v>1309</v>
      </c>
      <c r="AH24" s="210">
        <f>SUM(AH25,AH27:AH29)</f>
        <v>190</v>
      </c>
      <c r="AI24" s="209">
        <f t="shared" si="10"/>
        <v>14.514896867838045</v>
      </c>
      <c r="AJ24" s="210">
        <v>1595</v>
      </c>
      <c r="AK24" s="210">
        <f>SUM(AK25,AK27:AK29)</f>
        <v>230</v>
      </c>
      <c r="AL24" s="209">
        <f t="shared" si="11"/>
        <v>14.420062695924765</v>
      </c>
      <c r="AM24" s="210">
        <f>SUM(AM27,AM25,AM28,AM29)</f>
        <v>1583</v>
      </c>
      <c r="AN24" s="210">
        <f>SUM(AN25,AN27:AN29)</f>
        <v>212</v>
      </c>
      <c r="AO24" s="209">
        <f t="shared" si="12"/>
        <v>13.392293114339862</v>
      </c>
      <c r="AP24" s="210">
        <v>1572</v>
      </c>
      <c r="AQ24" s="210">
        <f>SUM(AQ25,AQ27:AQ29)</f>
        <v>228</v>
      </c>
      <c r="AR24" s="209">
        <f t="shared" si="13"/>
        <v>14.503816793893129</v>
      </c>
    </row>
    <row r="25" spans="1:44" ht="15" customHeight="1">
      <c r="A25" s="512"/>
      <c r="B25" s="141" t="s">
        <v>6</v>
      </c>
      <c r="C25" s="144">
        <v>93</v>
      </c>
      <c r="D25" s="170">
        <v>32</v>
      </c>
      <c r="E25" s="143">
        <f t="shared" si="0"/>
        <v>34.408602150537639</v>
      </c>
      <c r="F25" s="144">
        <v>69</v>
      </c>
      <c r="G25" s="170">
        <v>18</v>
      </c>
      <c r="H25" s="143">
        <f t="shared" si="1"/>
        <v>26.086956521739129</v>
      </c>
      <c r="I25" s="144">
        <v>65</v>
      </c>
      <c r="J25" s="170">
        <v>21</v>
      </c>
      <c r="K25" s="143">
        <f t="shared" si="2"/>
        <v>32.307692307692307</v>
      </c>
      <c r="L25" s="170">
        <v>56</v>
      </c>
      <c r="M25" s="170">
        <v>21</v>
      </c>
      <c r="N25" s="143">
        <f t="shared" si="3"/>
        <v>37.5</v>
      </c>
      <c r="O25" s="144">
        <v>84</v>
      </c>
      <c r="P25" s="170">
        <v>27</v>
      </c>
      <c r="Q25" s="143">
        <f t="shared" si="4"/>
        <v>32.142857142857146</v>
      </c>
      <c r="R25" s="170">
        <v>71</v>
      </c>
      <c r="S25" s="170">
        <v>31</v>
      </c>
      <c r="T25" s="143">
        <f t="shared" si="5"/>
        <v>43.661971830985912</v>
      </c>
      <c r="U25" s="144">
        <v>60</v>
      </c>
      <c r="V25" s="170">
        <v>22</v>
      </c>
      <c r="W25" s="143">
        <f t="shared" si="6"/>
        <v>36.666666666666664</v>
      </c>
      <c r="X25" s="170">
        <v>57</v>
      </c>
      <c r="Y25" s="170">
        <v>13</v>
      </c>
      <c r="Z25" s="143">
        <f t="shared" si="7"/>
        <v>22.807017543859647</v>
      </c>
      <c r="AA25" s="144">
        <v>66</v>
      </c>
      <c r="AB25" s="170">
        <v>24</v>
      </c>
      <c r="AC25" s="143">
        <f t="shared" si="8"/>
        <v>36.363636363636367</v>
      </c>
      <c r="AD25" s="170">
        <v>79</v>
      </c>
      <c r="AE25" s="170">
        <v>30</v>
      </c>
      <c r="AF25" s="143">
        <f t="shared" si="9"/>
        <v>37.974683544303801</v>
      </c>
      <c r="AG25" s="170">
        <v>70</v>
      </c>
      <c r="AH25" s="170">
        <v>26</v>
      </c>
      <c r="AI25" s="143">
        <f t="shared" si="10"/>
        <v>37.142857142857146</v>
      </c>
      <c r="AJ25" s="170">
        <v>57</v>
      </c>
      <c r="AK25" s="170">
        <v>19</v>
      </c>
      <c r="AL25" s="143">
        <f t="shared" si="11"/>
        <v>33.333333333333329</v>
      </c>
      <c r="AM25" s="170">
        <v>79</v>
      </c>
      <c r="AN25" s="170">
        <v>29</v>
      </c>
      <c r="AO25" s="143">
        <f t="shared" si="12"/>
        <v>36.708860759493675</v>
      </c>
      <c r="AP25" s="170">
        <v>85</v>
      </c>
      <c r="AQ25" s="170">
        <v>33</v>
      </c>
      <c r="AR25" s="143">
        <f t="shared" si="13"/>
        <v>38.82352941176471</v>
      </c>
    </row>
    <row r="26" spans="1:44">
      <c r="A26" s="512"/>
      <c r="B26" s="141" t="s">
        <v>192</v>
      </c>
      <c r="C26" s="144">
        <v>45</v>
      </c>
      <c r="D26" s="170">
        <v>17</v>
      </c>
      <c r="E26" s="143">
        <f t="shared" si="0"/>
        <v>37.777777777777779</v>
      </c>
      <c r="F26" s="144">
        <v>34</v>
      </c>
      <c r="G26" s="170">
        <v>8</v>
      </c>
      <c r="H26" s="143">
        <f t="shared" si="1"/>
        <v>23.52941176470588</v>
      </c>
      <c r="I26" s="144">
        <v>38</v>
      </c>
      <c r="J26" s="170">
        <v>9</v>
      </c>
      <c r="K26" s="143">
        <f t="shared" si="2"/>
        <v>23.684210526315788</v>
      </c>
      <c r="L26" s="170">
        <v>37</v>
      </c>
      <c r="M26" s="170">
        <v>14</v>
      </c>
      <c r="N26" s="143">
        <f t="shared" si="3"/>
        <v>37.837837837837839</v>
      </c>
      <c r="O26" s="144">
        <v>45</v>
      </c>
      <c r="P26" s="170">
        <v>12</v>
      </c>
      <c r="Q26" s="143">
        <f t="shared" si="4"/>
        <v>26.666666666666668</v>
      </c>
      <c r="R26" s="170">
        <v>54</v>
      </c>
      <c r="S26" s="170">
        <v>25</v>
      </c>
      <c r="T26" s="143">
        <f t="shared" si="5"/>
        <v>46.296296296296298</v>
      </c>
      <c r="U26" s="144">
        <v>41</v>
      </c>
      <c r="V26" s="170">
        <v>17</v>
      </c>
      <c r="W26" s="143">
        <f t="shared" si="6"/>
        <v>41.463414634146339</v>
      </c>
      <c r="X26" s="170">
        <v>38</v>
      </c>
      <c r="Y26" s="170">
        <v>7</v>
      </c>
      <c r="Z26" s="143">
        <f t="shared" si="7"/>
        <v>18.421052631578945</v>
      </c>
      <c r="AA26" s="144">
        <v>43</v>
      </c>
      <c r="AB26" s="170">
        <v>15</v>
      </c>
      <c r="AC26" s="143">
        <f t="shared" si="8"/>
        <v>34.883720930232556</v>
      </c>
      <c r="AD26" s="170">
        <v>47</v>
      </c>
      <c r="AE26" s="170">
        <v>17</v>
      </c>
      <c r="AF26" s="143">
        <f t="shared" si="9"/>
        <v>36.170212765957451</v>
      </c>
      <c r="AG26" s="170">
        <v>52</v>
      </c>
      <c r="AH26" s="170">
        <v>19</v>
      </c>
      <c r="AI26" s="143">
        <f t="shared" si="10"/>
        <v>36.538461538461533</v>
      </c>
      <c r="AJ26" s="170">
        <v>34</v>
      </c>
      <c r="AK26" s="170">
        <v>13</v>
      </c>
      <c r="AL26" s="143">
        <f t="shared" si="11"/>
        <v>38.235294117647058</v>
      </c>
      <c r="AM26" s="170">
        <v>49</v>
      </c>
      <c r="AN26" s="170">
        <v>18</v>
      </c>
      <c r="AO26" s="143">
        <f t="shared" si="12"/>
        <v>36.734693877551024</v>
      </c>
      <c r="AP26" s="170">
        <v>62</v>
      </c>
      <c r="AQ26" s="170">
        <v>23</v>
      </c>
      <c r="AR26" s="143">
        <f t="shared" si="13"/>
        <v>37.096774193548384</v>
      </c>
    </row>
    <row r="27" spans="1:44">
      <c r="A27" s="512"/>
      <c r="B27" s="141" t="s">
        <v>98</v>
      </c>
      <c r="C27" s="144">
        <v>199</v>
      </c>
      <c r="D27" s="170">
        <v>41</v>
      </c>
      <c r="E27" s="143">
        <f t="shared" si="0"/>
        <v>20.603015075376884</v>
      </c>
      <c r="F27" s="144">
        <v>181</v>
      </c>
      <c r="G27" s="170">
        <v>55</v>
      </c>
      <c r="H27" s="143">
        <f t="shared" si="1"/>
        <v>30.386740331491712</v>
      </c>
      <c r="I27" s="144">
        <v>183</v>
      </c>
      <c r="J27" s="170">
        <v>42</v>
      </c>
      <c r="K27" s="143">
        <f t="shared" si="2"/>
        <v>22.950819672131146</v>
      </c>
      <c r="L27" s="170">
        <v>173</v>
      </c>
      <c r="M27" s="170">
        <v>43</v>
      </c>
      <c r="N27" s="143">
        <f t="shared" si="3"/>
        <v>24.855491329479769</v>
      </c>
      <c r="O27" s="144">
        <v>169</v>
      </c>
      <c r="P27" s="170">
        <v>45</v>
      </c>
      <c r="Q27" s="143">
        <f t="shared" si="4"/>
        <v>26.627218934911244</v>
      </c>
      <c r="R27" s="170">
        <v>153</v>
      </c>
      <c r="S27" s="170">
        <v>53</v>
      </c>
      <c r="T27" s="143">
        <f t="shared" si="5"/>
        <v>34.640522875816991</v>
      </c>
      <c r="U27" s="144">
        <v>176</v>
      </c>
      <c r="V27" s="170">
        <v>39</v>
      </c>
      <c r="W27" s="143">
        <f t="shared" si="6"/>
        <v>22.15909090909091</v>
      </c>
      <c r="X27" s="170">
        <v>223</v>
      </c>
      <c r="Y27" s="170">
        <v>51</v>
      </c>
      <c r="Z27" s="143">
        <f t="shared" si="7"/>
        <v>22.869955156950674</v>
      </c>
      <c r="AA27" s="144">
        <v>217</v>
      </c>
      <c r="AB27" s="170">
        <v>56</v>
      </c>
      <c r="AC27" s="143">
        <f t="shared" si="8"/>
        <v>25.806451612903224</v>
      </c>
      <c r="AD27" s="170">
        <v>192</v>
      </c>
      <c r="AE27" s="170">
        <v>57</v>
      </c>
      <c r="AF27" s="143">
        <f t="shared" si="9"/>
        <v>29.6875</v>
      </c>
      <c r="AG27" s="170">
        <v>183</v>
      </c>
      <c r="AH27" s="170">
        <v>49</v>
      </c>
      <c r="AI27" s="143">
        <f t="shared" si="10"/>
        <v>26.775956284153008</v>
      </c>
      <c r="AJ27" s="170">
        <v>191</v>
      </c>
      <c r="AK27" s="170">
        <v>69</v>
      </c>
      <c r="AL27" s="143">
        <f t="shared" si="11"/>
        <v>36.125654450261777</v>
      </c>
      <c r="AM27" s="170">
        <v>177</v>
      </c>
      <c r="AN27" s="170">
        <v>57</v>
      </c>
      <c r="AO27" s="143">
        <f t="shared" si="12"/>
        <v>32.20338983050847</v>
      </c>
      <c r="AP27" s="170">
        <v>147</v>
      </c>
      <c r="AQ27" s="170">
        <v>42</v>
      </c>
      <c r="AR27" s="143">
        <f t="shared" si="13"/>
        <v>28.571428571428569</v>
      </c>
    </row>
    <row r="28" spans="1:44">
      <c r="A28" s="512"/>
      <c r="B28" s="141" t="s">
        <v>99</v>
      </c>
      <c r="C28" s="144">
        <v>457</v>
      </c>
      <c r="D28" s="170">
        <v>81</v>
      </c>
      <c r="E28" s="143">
        <f t="shared" si="0"/>
        <v>17.724288840262581</v>
      </c>
      <c r="F28" s="144">
        <v>346</v>
      </c>
      <c r="G28" s="170">
        <v>59</v>
      </c>
      <c r="H28" s="143">
        <f t="shared" si="1"/>
        <v>17.052023121387283</v>
      </c>
      <c r="I28" s="144">
        <v>384</v>
      </c>
      <c r="J28" s="170">
        <v>68</v>
      </c>
      <c r="K28" s="143">
        <f t="shared" si="2"/>
        <v>17.708333333333336</v>
      </c>
      <c r="L28" s="170">
        <v>390</v>
      </c>
      <c r="M28" s="170">
        <v>74</v>
      </c>
      <c r="N28" s="143">
        <f t="shared" si="3"/>
        <v>18.974358974358974</v>
      </c>
      <c r="O28" s="144">
        <v>378</v>
      </c>
      <c r="P28" s="170">
        <v>62</v>
      </c>
      <c r="Q28" s="143">
        <f t="shared" si="4"/>
        <v>16.402116402116402</v>
      </c>
      <c r="R28" s="170">
        <v>389</v>
      </c>
      <c r="S28" s="170">
        <v>92</v>
      </c>
      <c r="T28" s="143">
        <f t="shared" si="5"/>
        <v>23.650385604113112</v>
      </c>
      <c r="U28" s="144">
        <v>403</v>
      </c>
      <c r="V28" s="170">
        <v>77</v>
      </c>
      <c r="W28" s="143">
        <f t="shared" si="6"/>
        <v>19.106699751861044</v>
      </c>
      <c r="X28" s="170">
        <v>471</v>
      </c>
      <c r="Y28" s="170">
        <v>84</v>
      </c>
      <c r="Z28" s="143">
        <f t="shared" si="7"/>
        <v>17.834394904458598</v>
      </c>
      <c r="AA28" s="144">
        <v>410</v>
      </c>
      <c r="AB28" s="170">
        <v>71</v>
      </c>
      <c r="AC28" s="143">
        <f t="shared" si="8"/>
        <v>17.317073170731707</v>
      </c>
      <c r="AD28" s="170">
        <v>399</v>
      </c>
      <c r="AE28" s="170">
        <v>72</v>
      </c>
      <c r="AF28" s="143">
        <f t="shared" si="9"/>
        <v>18.045112781954884</v>
      </c>
      <c r="AG28" s="170">
        <v>461</v>
      </c>
      <c r="AH28" s="170">
        <v>71</v>
      </c>
      <c r="AI28" s="143">
        <f t="shared" si="10"/>
        <v>15.40130151843818</v>
      </c>
      <c r="AJ28" s="170">
        <v>425</v>
      </c>
      <c r="AK28" s="170">
        <v>82</v>
      </c>
      <c r="AL28" s="143">
        <f t="shared" si="11"/>
        <v>19.294117647058822</v>
      </c>
      <c r="AM28" s="170">
        <v>412</v>
      </c>
      <c r="AN28" s="170">
        <v>60</v>
      </c>
      <c r="AO28" s="143">
        <f t="shared" si="12"/>
        <v>14.563106796116504</v>
      </c>
      <c r="AP28" s="170">
        <v>480</v>
      </c>
      <c r="AQ28" s="170">
        <v>91</v>
      </c>
      <c r="AR28" s="143">
        <f t="shared" si="13"/>
        <v>18.958333333333332</v>
      </c>
    </row>
    <row r="29" spans="1:44">
      <c r="A29" s="513"/>
      <c r="B29" s="153" t="s">
        <v>7</v>
      </c>
      <c r="C29" s="211">
        <v>1491</v>
      </c>
      <c r="D29" s="213">
        <v>101</v>
      </c>
      <c r="E29" s="143">
        <f t="shared" si="0"/>
        <v>6.7739771965124085</v>
      </c>
      <c r="F29" s="211">
        <v>1299</v>
      </c>
      <c r="G29" s="213">
        <v>83</v>
      </c>
      <c r="H29" s="143">
        <f t="shared" si="1"/>
        <v>6.3895304080061583</v>
      </c>
      <c r="I29" s="211">
        <v>1073</v>
      </c>
      <c r="J29" s="213">
        <v>84</v>
      </c>
      <c r="K29" s="143">
        <f t="shared" si="2"/>
        <v>7.8285181733457598</v>
      </c>
      <c r="L29" s="213">
        <v>980</v>
      </c>
      <c r="M29" s="213">
        <v>64</v>
      </c>
      <c r="N29" s="143">
        <f t="shared" si="3"/>
        <v>6.5306122448979593</v>
      </c>
      <c r="O29" s="211">
        <v>988</v>
      </c>
      <c r="P29" s="213">
        <v>75</v>
      </c>
      <c r="Q29" s="143">
        <f t="shared" si="4"/>
        <v>7.5910931174089065</v>
      </c>
      <c r="R29" s="213">
        <v>959</v>
      </c>
      <c r="S29" s="213">
        <v>62</v>
      </c>
      <c r="T29" s="143">
        <f t="shared" si="5"/>
        <v>6.4650677789363922</v>
      </c>
      <c r="U29" s="211">
        <v>896</v>
      </c>
      <c r="V29" s="213">
        <v>50</v>
      </c>
      <c r="W29" s="143">
        <f t="shared" si="6"/>
        <v>5.5803571428571432</v>
      </c>
      <c r="X29" s="213">
        <v>967</v>
      </c>
      <c r="Y29" s="213">
        <v>53</v>
      </c>
      <c r="Z29" s="143">
        <f t="shared" si="7"/>
        <v>5.4808686659772485</v>
      </c>
      <c r="AA29" s="211">
        <v>948</v>
      </c>
      <c r="AB29" s="213">
        <v>60</v>
      </c>
      <c r="AC29" s="143">
        <f t="shared" si="8"/>
        <v>6.3291139240506329</v>
      </c>
      <c r="AD29" s="213">
        <v>880</v>
      </c>
      <c r="AE29" s="213">
        <v>64</v>
      </c>
      <c r="AF29" s="143">
        <f t="shared" si="9"/>
        <v>7.2727272727272725</v>
      </c>
      <c r="AG29" s="213">
        <v>595</v>
      </c>
      <c r="AH29" s="213">
        <v>44</v>
      </c>
      <c r="AI29" s="143">
        <f t="shared" si="10"/>
        <v>7.3949579831932777</v>
      </c>
      <c r="AJ29" s="213">
        <v>922</v>
      </c>
      <c r="AK29" s="213">
        <v>60</v>
      </c>
      <c r="AL29" s="143">
        <f t="shared" si="11"/>
        <v>6.5075921908893708</v>
      </c>
      <c r="AM29" s="213">
        <v>915</v>
      </c>
      <c r="AN29" s="213">
        <v>66</v>
      </c>
      <c r="AO29" s="143">
        <f t="shared" si="12"/>
        <v>7.2131147540983616</v>
      </c>
      <c r="AP29" s="213">
        <v>860</v>
      </c>
      <c r="AQ29" s="213">
        <v>62</v>
      </c>
      <c r="AR29" s="143">
        <f t="shared" si="13"/>
        <v>7.2093023255813957</v>
      </c>
    </row>
    <row r="30" spans="1:44" ht="30">
      <c r="A30" s="511" t="s">
        <v>23</v>
      </c>
      <c r="B30" s="89" t="s">
        <v>97</v>
      </c>
      <c r="C30" s="208">
        <v>5485</v>
      </c>
      <c r="D30" s="210">
        <f>SUM(D31,D33:D35)</f>
        <v>1502</v>
      </c>
      <c r="E30" s="209">
        <f t="shared" si="0"/>
        <v>27.383773928896993</v>
      </c>
      <c r="F30" s="208">
        <v>5271</v>
      </c>
      <c r="G30" s="210">
        <f>SUM(G31,G33:G35)</f>
        <v>1331</v>
      </c>
      <c r="H30" s="209">
        <f t="shared" si="1"/>
        <v>25.251375450578639</v>
      </c>
      <c r="I30" s="208">
        <v>4518</v>
      </c>
      <c r="J30" s="210">
        <f>SUM(J31,J33:J35)</f>
        <v>1223</v>
      </c>
      <c r="K30" s="209">
        <f t="shared" si="2"/>
        <v>27.069499778663126</v>
      </c>
      <c r="L30" s="210">
        <v>4877</v>
      </c>
      <c r="M30" s="210">
        <f>SUM(M31,M33:M35)</f>
        <v>1327</v>
      </c>
      <c r="N30" s="209">
        <f t="shared" si="3"/>
        <v>27.209350010252205</v>
      </c>
      <c r="O30" s="208">
        <v>4851</v>
      </c>
      <c r="P30" s="210">
        <f>SUM(P31,P33:P35)</f>
        <v>1319</v>
      </c>
      <c r="Q30" s="209">
        <f t="shared" si="4"/>
        <v>27.190270047412906</v>
      </c>
      <c r="R30" s="210">
        <v>5032</v>
      </c>
      <c r="S30" s="210">
        <f>SUM(S31,S33:S35)</f>
        <v>1302</v>
      </c>
      <c r="T30" s="209">
        <f t="shared" si="5"/>
        <v>25.874403815580287</v>
      </c>
      <c r="U30" s="208">
        <v>5270</v>
      </c>
      <c r="V30" s="210">
        <f>SUM(V31,V33:V35)</f>
        <v>1303</v>
      </c>
      <c r="W30" s="209">
        <f t="shared" si="6"/>
        <v>24.724857685009489</v>
      </c>
      <c r="X30" s="210">
        <v>5319</v>
      </c>
      <c r="Y30" s="210">
        <f>SUM(Y31,Y33:Y35)</f>
        <v>1150</v>
      </c>
      <c r="Z30" s="209">
        <f t="shared" si="7"/>
        <v>21.620605376950554</v>
      </c>
      <c r="AA30" s="208">
        <v>4801</v>
      </c>
      <c r="AB30" s="210">
        <f>SUM(AB31,AB33:AB35)</f>
        <v>1044</v>
      </c>
      <c r="AC30" s="209">
        <f t="shared" si="8"/>
        <v>21.745469693813789</v>
      </c>
      <c r="AD30" s="210">
        <v>4592</v>
      </c>
      <c r="AE30" s="210">
        <f>SUM(AE31,AE33:AE35)</f>
        <v>1059</v>
      </c>
      <c r="AF30" s="209">
        <f t="shared" si="9"/>
        <v>23.061846689895471</v>
      </c>
      <c r="AG30" s="210">
        <f>SUM(AG33,AG31,AG34,AG35)</f>
        <v>5504</v>
      </c>
      <c r="AH30" s="210">
        <f>SUM(AH31,AH33:AH35)</f>
        <v>1125</v>
      </c>
      <c r="AI30" s="209">
        <f t="shared" si="10"/>
        <v>20.439680232558139</v>
      </c>
      <c r="AJ30" s="210">
        <v>5759</v>
      </c>
      <c r="AK30" s="210">
        <f>SUM(AK31,AK33:AK35)</f>
        <v>1149</v>
      </c>
      <c r="AL30" s="209">
        <f t="shared" si="11"/>
        <v>19.951380447994442</v>
      </c>
      <c r="AM30" s="210">
        <f>SUM(AM33,AM31,AM34,AM35)</f>
        <v>5786</v>
      </c>
      <c r="AN30" s="210">
        <f>SUM(AN31,AN33:AN35)</f>
        <v>1177</v>
      </c>
      <c r="AO30" s="209">
        <f t="shared" si="12"/>
        <v>20.342205323193916</v>
      </c>
      <c r="AP30" s="210">
        <v>5954</v>
      </c>
      <c r="AQ30" s="210">
        <f>SUM(AQ31,AQ33:AQ35)</f>
        <v>1149</v>
      </c>
      <c r="AR30" s="209">
        <f t="shared" si="13"/>
        <v>19.297950957339605</v>
      </c>
    </row>
    <row r="31" spans="1:44" ht="15" customHeight="1">
      <c r="A31" s="512"/>
      <c r="B31" s="141" t="s">
        <v>6</v>
      </c>
      <c r="C31" s="144">
        <v>387</v>
      </c>
      <c r="D31" s="170">
        <v>190</v>
      </c>
      <c r="E31" s="143">
        <f t="shared" si="0"/>
        <v>49.095607235142118</v>
      </c>
      <c r="F31" s="144">
        <v>302</v>
      </c>
      <c r="G31" s="170">
        <v>156</v>
      </c>
      <c r="H31" s="143">
        <f t="shared" si="1"/>
        <v>51.655629139072843</v>
      </c>
      <c r="I31" s="144">
        <v>307</v>
      </c>
      <c r="J31" s="170">
        <v>155</v>
      </c>
      <c r="K31" s="143">
        <f t="shared" si="2"/>
        <v>50.488599348534201</v>
      </c>
      <c r="L31" s="170">
        <v>299</v>
      </c>
      <c r="M31" s="170">
        <v>138</v>
      </c>
      <c r="N31" s="143">
        <f t="shared" si="3"/>
        <v>46.153846153846153</v>
      </c>
      <c r="O31" s="144">
        <v>269</v>
      </c>
      <c r="P31" s="170">
        <v>120</v>
      </c>
      <c r="Q31" s="143">
        <f t="shared" si="4"/>
        <v>44.609665427509292</v>
      </c>
      <c r="R31" s="170">
        <v>215</v>
      </c>
      <c r="S31" s="170">
        <v>106</v>
      </c>
      <c r="T31" s="143">
        <f t="shared" si="5"/>
        <v>49.302325581395351</v>
      </c>
      <c r="U31" s="144">
        <v>324</v>
      </c>
      <c r="V31" s="170">
        <v>148</v>
      </c>
      <c r="W31" s="143">
        <f t="shared" si="6"/>
        <v>45.679012345679013</v>
      </c>
      <c r="X31" s="170">
        <v>368</v>
      </c>
      <c r="Y31" s="170">
        <v>169</v>
      </c>
      <c r="Z31" s="143">
        <f t="shared" si="7"/>
        <v>45.923913043478258</v>
      </c>
      <c r="AA31" s="144">
        <v>303</v>
      </c>
      <c r="AB31" s="170">
        <v>124</v>
      </c>
      <c r="AC31" s="143">
        <f t="shared" si="8"/>
        <v>40.924092409240927</v>
      </c>
      <c r="AD31" s="170">
        <v>412</v>
      </c>
      <c r="AE31" s="170">
        <v>156</v>
      </c>
      <c r="AF31" s="143">
        <f t="shared" si="9"/>
        <v>37.864077669902912</v>
      </c>
      <c r="AG31" s="170">
        <v>237</v>
      </c>
      <c r="AH31" s="170">
        <v>105</v>
      </c>
      <c r="AI31" s="143">
        <f t="shared" si="10"/>
        <v>44.303797468354425</v>
      </c>
      <c r="AJ31" s="170">
        <v>340</v>
      </c>
      <c r="AK31" s="170">
        <v>128</v>
      </c>
      <c r="AL31" s="143">
        <f t="shared" si="11"/>
        <v>37.647058823529413</v>
      </c>
      <c r="AM31" s="170">
        <v>391</v>
      </c>
      <c r="AN31" s="170">
        <v>134</v>
      </c>
      <c r="AO31" s="143">
        <f t="shared" si="12"/>
        <v>34.271099744245525</v>
      </c>
      <c r="AP31" s="170">
        <v>370</v>
      </c>
      <c r="AQ31" s="170">
        <v>121</v>
      </c>
      <c r="AR31" s="143">
        <f t="shared" si="13"/>
        <v>32.702702702702702</v>
      </c>
    </row>
    <row r="32" spans="1:44">
      <c r="A32" s="512"/>
      <c r="B32" s="141" t="s">
        <v>192</v>
      </c>
      <c r="C32" s="144">
        <v>185</v>
      </c>
      <c r="D32" s="170">
        <v>103</v>
      </c>
      <c r="E32" s="143">
        <f t="shared" si="0"/>
        <v>55.67567567567567</v>
      </c>
      <c r="F32" s="144">
        <v>99</v>
      </c>
      <c r="G32" s="170">
        <v>49</v>
      </c>
      <c r="H32" s="143">
        <f t="shared" si="1"/>
        <v>49.494949494949495</v>
      </c>
      <c r="I32" s="144">
        <v>111</v>
      </c>
      <c r="J32" s="170">
        <v>57</v>
      </c>
      <c r="K32" s="143">
        <f t="shared" si="2"/>
        <v>51.351351351351347</v>
      </c>
      <c r="L32" s="170">
        <v>127</v>
      </c>
      <c r="M32" s="170">
        <v>61</v>
      </c>
      <c r="N32" s="143">
        <f t="shared" si="3"/>
        <v>48.031496062992126</v>
      </c>
      <c r="O32" s="144">
        <v>135</v>
      </c>
      <c r="P32" s="170">
        <v>63</v>
      </c>
      <c r="Q32" s="143">
        <f t="shared" si="4"/>
        <v>46.666666666666664</v>
      </c>
      <c r="R32" s="170">
        <v>96</v>
      </c>
      <c r="S32" s="170">
        <v>53</v>
      </c>
      <c r="T32" s="143">
        <f t="shared" si="5"/>
        <v>55.208333333333336</v>
      </c>
      <c r="U32" s="144">
        <v>139</v>
      </c>
      <c r="V32" s="170">
        <v>66</v>
      </c>
      <c r="W32" s="143">
        <f t="shared" si="6"/>
        <v>47.482014388489205</v>
      </c>
      <c r="X32" s="170">
        <v>204</v>
      </c>
      <c r="Y32" s="170">
        <v>97</v>
      </c>
      <c r="Z32" s="143">
        <f t="shared" si="7"/>
        <v>47.549019607843135</v>
      </c>
      <c r="AA32" s="144">
        <v>137</v>
      </c>
      <c r="AB32" s="170">
        <v>54</v>
      </c>
      <c r="AC32" s="143">
        <f t="shared" si="8"/>
        <v>39.416058394160586</v>
      </c>
      <c r="AD32" s="170">
        <v>250</v>
      </c>
      <c r="AE32" s="170">
        <v>104</v>
      </c>
      <c r="AF32" s="143">
        <f t="shared" si="9"/>
        <v>41.6</v>
      </c>
      <c r="AG32" s="170">
        <v>145</v>
      </c>
      <c r="AH32" s="170">
        <v>54</v>
      </c>
      <c r="AI32" s="143">
        <f t="shared" si="10"/>
        <v>37.241379310344833</v>
      </c>
      <c r="AJ32" s="170">
        <v>217</v>
      </c>
      <c r="AK32" s="170">
        <v>67</v>
      </c>
      <c r="AL32" s="143">
        <f t="shared" si="11"/>
        <v>30.875576036866359</v>
      </c>
      <c r="AM32" s="170">
        <v>256</v>
      </c>
      <c r="AN32" s="170">
        <v>86</v>
      </c>
      <c r="AO32" s="143">
        <f t="shared" si="12"/>
        <v>33.59375</v>
      </c>
      <c r="AP32" s="170">
        <v>216</v>
      </c>
      <c r="AQ32" s="170">
        <v>63</v>
      </c>
      <c r="AR32" s="143">
        <f t="shared" si="13"/>
        <v>29.166666666666668</v>
      </c>
    </row>
    <row r="33" spans="1:44">
      <c r="A33" s="512"/>
      <c r="B33" s="141" t="s">
        <v>98</v>
      </c>
      <c r="C33" s="144">
        <v>912</v>
      </c>
      <c r="D33" s="170">
        <v>380</v>
      </c>
      <c r="E33" s="143">
        <f t="shared" si="0"/>
        <v>41.666666666666671</v>
      </c>
      <c r="F33" s="144">
        <v>873</v>
      </c>
      <c r="G33" s="170">
        <v>351</v>
      </c>
      <c r="H33" s="143">
        <f t="shared" si="1"/>
        <v>40.206185567010309</v>
      </c>
      <c r="I33" s="144">
        <v>780</v>
      </c>
      <c r="J33" s="170">
        <v>285</v>
      </c>
      <c r="K33" s="143">
        <f t="shared" si="2"/>
        <v>36.538461538461533</v>
      </c>
      <c r="L33" s="170">
        <v>688</v>
      </c>
      <c r="M33" s="170">
        <v>311</v>
      </c>
      <c r="N33" s="143">
        <f t="shared" si="3"/>
        <v>45.203488372093027</v>
      </c>
      <c r="O33" s="144">
        <v>770</v>
      </c>
      <c r="P33" s="170">
        <v>328</v>
      </c>
      <c r="Q33" s="143">
        <f t="shared" si="4"/>
        <v>42.597402597402592</v>
      </c>
      <c r="R33" s="170">
        <v>574</v>
      </c>
      <c r="S33" s="170">
        <v>239</v>
      </c>
      <c r="T33" s="143">
        <f t="shared" si="5"/>
        <v>41.637630662020911</v>
      </c>
      <c r="U33" s="144">
        <v>880</v>
      </c>
      <c r="V33" s="170">
        <v>296</v>
      </c>
      <c r="W33" s="143">
        <f t="shared" si="6"/>
        <v>33.636363636363633</v>
      </c>
      <c r="X33" s="170">
        <v>969</v>
      </c>
      <c r="Y33" s="170">
        <v>322</v>
      </c>
      <c r="Z33" s="143">
        <f t="shared" si="7"/>
        <v>33.230134158926731</v>
      </c>
      <c r="AA33" s="144">
        <v>1005</v>
      </c>
      <c r="AB33" s="170">
        <v>310</v>
      </c>
      <c r="AC33" s="143">
        <f t="shared" si="8"/>
        <v>30.845771144278604</v>
      </c>
      <c r="AD33" s="170">
        <v>775</v>
      </c>
      <c r="AE33" s="170">
        <v>280</v>
      </c>
      <c r="AF33" s="143">
        <f t="shared" si="9"/>
        <v>36.129032258064512</v>
      </c>
      <c r="AG33" s="170">
        <v>847</v>
      </c>
      <c r="AH33" s="170">
        <v>281</v>
      </c>
      <c r="AI33" s="143">
        <f t="shared" si="10"/>
        <v>33.175914994096814</v>
      </c>
      <c r="AJ33" s="170">
        <v>742</v>
      </c>
      <c r="AK33" s="170">
        <v>253</v>
      </c>
      <c r="AL33" s="143">
        <f t="shared" si="11"/>
        <v>34.097035040431265</v>
      </c>
      <c r="AM33" s="170">
        <v>777</v>
      </c>
      <c r="AN33" s="170">
        <v>244</v>
      </c>
      <c r="AO33" s="143">
        <f t="shared" si="12"/>
        <v>31.402831402831406</v>
      </c>
      <c r="AP33" s="170">
        <v>786</v>
      </c>
      <c r="AQ33" s="170">
        <v>250</v>
      </c>
      <c r="AR33" s="143">
        <f t="shared" si="13"/>
        <v>31.806615776081426</v>
      </c>
    </row>
    <row r="34" spans="1:44">
      <c r="A34" s="512"/>
      <c r="B34" s="141" t="s">
        <v>99</v>
      </c>
      <c r="C34" s="144">
        <v>1751</v>
      </c>
      <c r="D34" s="170">
        <v>551</v>
      </c>
      <c r="E34" s="143">
        <f t="shared" si="0"/>
        <v>31.467732724157628</v>
      </c>
      <c r="F34" s="144">
        <v>1606</v>
      </c>
      <c r="G34" s="170">
        <v>458</v>
      </c>
      <c r="H34" s="143">
        <f t="shared" si="1"/>
        <v>28.518057285180571</v>
      </c>
      <c r="I34" s="144">
        <v>1448</v>
      </c>
      <c r="J34" s="170">
        <v>462</v>
      </c>
      <c r="K34" s="143">
        <f t="shared" si="2"/>
        <v>31.906077348066297</v>
      </c>
      <c r="L34" s="170">
        <v>1792</v>
      </c>
      <c r="M34" s="170">
        <v>562</v>
      </c>
      <c r="N34" s="143">
        <f t="shared" si="3"/>
        <v>31.361607142857146</v>
      </c>
      <c r="O34" s="144">
        <v>1763</v>
      </c>
      <c r="P34" s="170">
        <v>541</v>
      </c>
      <c r="Q34" s="143">
        <f t="shared" si="4"/>
        <v>30.686330119115148</v>
      </c>
      <c r="R34" s="170">
        <v>1982</v>
      </c>
      <c r="S34" s="170">
        <v>642</v>
      </c>
      <c r="T34" s="143">
        <f t="shared" si="5"/>
        <v>32.391523713420789</v>
      </c>
      <c r="U34" s="144">
        <v>2041</v>
      </c>
      <c r="V34" s="170">
        <v>633</v>
      </c>
      <c r="W34" s="143">
        <f t="shared" si="6"/>
        <v>31.014208721215091</v>
      </c>
      <c r="X34" s="170">
        <v>1939</v>
      </c>
      <c r="Y34" s="170">
        <v>439</v>
      </c>
      <c r="Z34" s="143">
        <f t="shared" si="7"/>
        <v>22.640536358947909</v>
      </c>
      <c r="AA34" s="144">
        <v>1965</v>
      </c>
      <c r="AB34" s="170">
        <v>460</v>
      </c>
      <c r="AC34" s="143">
        <f t="shared" si="8"/>
        <v>23.409669211195929</v>
      </c>
      <c r="AD34" s="170">
        <v>2097</v>
      </c>
      <c r="AE34" s="170">
        <v>491</v>
      </c>
      <c r="AF34" s="143">
        <f t="shared" si="9"/>
        <v>23.414401525989508</v>
      </c>
      <c r="AG34" s="170">
        <v>2153</v>
      </c>
      <c r="AH34" s="170">
        <v>540</v>
      </c>
      <c r="AI34" s="143">
        <f t="shared" si="10"/>
        <v>25.081281932187643</v>
      </c>
      <c r="AJ34" s="170">
        <v>2237</v>
      </c>
      <c r="AK34" s="170">
        <v>526</v>
      </c>
      <c r="AL34" s="143">
        <f t="shared" si="11"/>
        <v>23.513634331694234</v>
      </c>
      <c r="AM34" s="170">
        <v>2283</v>
      </c>
      <c r="AN34" s="170">
        <v>584</v>
      </c>
      <c r="AO34" s="143">
        <f t="shared" si="12"/>
        <v>25.580376697328077</v>
      </c>
      <c r="AP34" s="170">
        <v>2417</v>
      </c>
      <c r="AQ34" s="170">
        <v>563</v>
      </c>
      <c r="AR34" s="143">
        <f t="shared" si="13"/>
        <v>23.293338849813818</v>
      </c>
    </row>
    <row r="35" spans="1:44">
      <c r="A35" s="513"/>
      <c r="B35" s="153" t="s">
        <v>7</v>
      </c>
      <c r="C35" s="211">
        <v>2435</v>
      </c>
      <c r="D35" s="213">
        <v>381</v>
      </c>
      <c r="E35" s="143">
        <f t="shared" si="0"/>
        <v>15.646817248459961</v>
      </c>
      <c r="F35" s="211">
        <v>2490</v>
      </c>
      <c r="G35" s="213">
        <v>366</v>
      </c>
      <c r="H35" s="143">
        <f t="shared" si="1"/>
        <v>14.698795180722893</v>
      </c>
      <c r="I35" s="211">
        <v>1983</v>
      </c>
      <c r="J35" s="213">
        <v>321</v>
      </c>
      <c r="K35" s="143">
        <f t="shared" si="2"/>
        <v>16.187594553706504</v>
      </c>
      <c r="L35" s="213">
        <v>2098</v>
      </c>
      <c r="M35" s="213">
        <v>316</v>
      </c>
      <c r="N35" s="143">
        <f t="shared" si="3"/>
        <v>15.061963775023832</v>
      </c>
      <c r="O35" s="211">
        <v>2049</v>
      </c>
      <c r="P35" s="213">
        <v>330</v>
      </c>
      <c r="Q35" s="143">
        <f t="shared" si="4"/>
        <v>16.105417276720353</v>
      </c>
      <c r="R35" s="213">
        <v>2261</v>
      </c>
      <c r="S35" s="213">
        <v>315</v>
      </c>
      <c r="T35" s="143">
        <f t="shared" si="5"/>
        <v>13.93188854489164</v>
      </c>
      <c r="U35" s="211">
        <v>2025</v>
      </c>
      <c r="V35" s="213">
        <v>226</v>
      </c>
      <c r="W35" s="143">
        <f t="shared" si="6"/>
        <v>11.160493827160494</v>
      </c>
      <c r="X35" s="213">
        <v>2043</v>
      </c>
      <c r="Y35" s="213">
        <v>220</v>
      </c>
      <c r="Z35" s="143">
        <f t="shared" si="7"/>
        <v>10.768477728830153</v>
      </c>
      <c r="AA35" s="211">
        <v>1528</v>
      </c>
      <c r="AB35" s="213">
        <v>150</v>
      </c>
      <c r="AC35" s="143">
        <f t="shared" si="8"/>
        <v>9.8167539267015709</v>
      </c>
      <c r="AD35" s="213">
        <v>1308</v>
      </c>
      <c r="AE35" s="213">
        <v>132</v>
      </c>
      <c r="AF35" s="143">
        <f t="shared" si="9"/>
        <v>10.091743119266056</v>
      </c>
      <c r="AG35" s="213">
        <v>2267</v>
      </c>
      <c r="AH35" s="213">
        <v>199</v>
      </c>
      <c r="AI35" s="143">
        <f t="shared" si="10"/>
        <v>8.7781208645787387</v>
      </c>
      <c r="AJ35" s="213">
        <v>2440</v>
      </c>
      <c r="AK35" s="213">
        <v>242</v>
      </c>
      <c r="AL35" s="143">
        <f t="shared" si="11"/>
        <v>9.9180327868852469</v>
      </c>
      <c r="AM35" s="213">
        <v>2335</v>
      </c>
      <c r="AN35" s="213">
        <v>215</v>
      </c>
      <c r="AO35" s="143">
        <f t="shared" si="12"/>
        <v>9.2077087794432551</v>
      </c>
      <c r="AP35" s="213">
        <v>2381</v>
      </c>
      <c r="AQ35" s="213">
        <v>215</v>
      </c>
      <c r="AR35" s="143">
        <f t="shared" si="13"/>
        <v>9.0298194036119277</v>
      </c>
    </row>
    <row r="36" spans="1:44" ht="30">
      <c r="A36" s="511" t="s">
        <v>24</v>
      </c>
      <c r="B36" s="89" t="s">
        <v>97</v>
      </c>
      <c r="C36" s="208">
        <v>1474</v>
      </c>
      <c r="D36" s="210">
        <f>SUM(D37,D39:D41)</f>
        <v>493</v>
      </c>
      <c r="E36" s="209">
        <f t="shared" si="0"/>
        <v>33.44640434192673</v>
      </c>
      <c r="F36" s="208">
        <v>1112</v>
      </c>
      <c r="G36" s="210">
        <f>SUM(G37,G39:G41)</f>
        <v>416</v>
      </c>
      <c r="H36" s="209">
        <f t="shared" si="1"/>
        <v>37.410071942446045</v>
      </c>
      <c r="I36" s="208">
        <v>1144</v>
      </c>
      <c r="J36" s="210">
        <f>SUM(J37,J39:J41)</f>
        <v>437</v>
      </c>
      <c r="K36" s="209">
        <f t="shared" si="2"/>
        <v>38.1993006993007</v>
      </c>
      <c r="L36" s="210">
        <v>1111</v>
      </c>
      <c r="M36" s="210">
        <f>SUM(M37,M39:M41)</f>
        <v>405</v>
      </c>
      <c r="N36" s="209">
        <f t="shared" si="3"/>
        <v>36.453645364536449</v>
      </c>
      <c r="O36" s="208">
        <v>1117</v>
      </c>
      <c r="P36" s="210">
        <f>SUM(P37,P39:P41)</f>
        <v>440</v>
      </c>
      <c r="Q36" s="209">
        <f t="shared" si="4"/>
        <v>39.391226499552374</v>
      </c>
      <c r="R36" s="210">
        <v>992</v>
      </c>
      <c r="S36" s="210">
        <f>SUM(S37,S39:S41)</f>
        <v>355</v>
      </c>
      <c r="T36" s="209">
        <f t="shared" si="5"/>
        <v>35.786290322580641</v>
      </c>
      <c r="U36" s="208">
        <v>1218</v>
      </c>
      <c r="V36" s="210">
        <f>SUM(V37,V39:V41)</f>
        <v>402</v>
      </c>
      <c r="W36" s="209">
        <f t="shared" si="6"/>
        <v>33.004926108374384</v>
      </c>
      <c r="X36" s="210">
        <v>1040</v>
      </c>
      <c r="Y36" s="210">
        <f>SUM(Y37,Y39:Y41)</f>
        <v>323</v>
      </c>
      <c r="Z36" s="209">
        <f t="shared" si="7"/>
        <v>31.057692307692307</v>
      </c>
      <c r="AA36" s="208">
        <v>1214</v>
      </c>
      <c r="AB36" s="210">
        <f>SUM(AB37,AB39:AB41)</f>
        <v>317</v>
      </c>
      <c r="AC36" s="209">
        <f t="shared" si="8"/>
        <v>26.112026359143325</v>
      </c>
      <c r="AD36" s="210">
        <v>894</v>
      </c>
      <c r="AE36" s="210">
        <f>SUM(AE37,AE39:AE41)</f>
        <v>304</v>
      </c>
      <c r="AF36" s="209">
        <f t="shared" si="9"/>
        <v>34.004474272930651</v>
      </c>
      <c r="AG36" s="210">
        <f>SUM(AG39,AG37,AG40,AG41)</f>
        <v>1159</v>
      </c>
      <c r="AH36" s="210">
        <f>SUM(AH37,AH39:AH41)</f>
        <v>335</v>
      </c>
      <c r="AI36" s="209">
        <f t="shared" si="10"/>
        <v>28.904227782571184</v>
      </c>
      <c r="AJ36" s="210">
        <v>1283</v>
      </c>
      <c r="AK36" s="210">
        <f>SUM(AK37,AK39:AK41)</f>
        <v>379</v>
      </c>
      <c r="AL36" s="209">
        <f t="shared" si="11"/>
        <v>29.540140296180827</v>
      </c>
      <c r="AM36" s="210">
        <f>SUM(AM39,AM37,AM40,AM41)</f>
        <v>1215</v>
      </c>
      <c r="AN36" s="210">
        <f>SUM(AN37,AN39:AN41)</f>
        <v>371</v>
      </c>
      <c r="AO36" s="209">
        <f t="shared" si="12"/>
        <v>30.534979423868315</v>
      </c>
      <c r="AP36" s="210">
        <v>1251</v>
      </c>
      <c r="AQ36" s="210">
        <f>SUM(AQ37,AQ39:AQ41)</f>
        <v>396</v>
      </c>
      <c r="AR36" s="209">
        <f t="shared" si="13"/>
        <v>31.654676258992804</v>
      </c>
    </row>
    <row r="37" spans="1:44" ht="15" customHeight="1">
      <c r="A37" s="512"/>
      <c r="B37" s="141" t="s">
        <v>6</v>
      </c>
      <c r="C37" s="144">
        <v>133</v>
      </c>
      <c r="D37" s="170">
        <v>72</v>
      </c>
      <c r="E37" s="143">
        <f t="shared" si="0"/>
        <v>54.13533834586466</v>
      </c>
      <c r="F37" s="144">
        <v>104</v>
      </c>
      <c r="G37" s="170">
        <v>51</v>
      </c>
      <c r="H37" s="143">
        <f t="shared" si="1"/>
        <v>49.038461538461533</v>
      </c>
      <c r="I37" s="144">
        <v>124</v>
      </c>
      <c r="J37" s="170">
        <v>72</v>
      </c>
      <c r="K37" s="143">
        <f t="shared" si="2"/>
        <v>58.064516129032263</v>
      </c>
      <c r="L37" s="170">
        <v>94</v>
      </c>
      <c r="M37" s="170">
        <v>52</v>
      </c>
      <c r="N37" s="143">
        <f t="shared" si="3"/>
        <v>55.319148936170215</v>
      </c>
      <c r="O37" s="144">
        <v>96</v>
      </c>
      <c r="P37" s="170">
        <v>58</v>
      </c>
      <c r="Q37" s="143">
        <f t="shared" si="4"/>
        <v>60.416666666666664</v>
      </c>
      <c r="R37" s="170">
        <v>67</v>
      </c>
      <c r="S37" s="170">
        <v>33</v>
      </c>
      <c r="T37" s="143">
        <f t="shared" si="5"/>
        <v>49.253731343283583</v>
      </c>
      <c r="U37" s="144">
        <v>82</v>
      </c>
      <c r="V37" s="170">
        <v>39</v>
      </c>
      <c r="W37" s="143">
        <f t="shared" si="6"/>
        <v>47.560975609756099</v>
      </c>
      <c r="X37" s="170">
        <v>82</v>
      </c>
      <c r="Y37" s="170">
        <v>39</v>
      </c>
      <c r="Z37" s="143">
        <f t="shared" si="7"/>
        <v>47.560975609756099</v>
      </c>
      <c r="AA37" s="144">
        <v>94</v>
      </c>
      <c r="AB37" s="170">
        <v>39</v>
      </c>
      <c r="AC37" s="143">
        <f t="shared" si="8"/>
        <v>41.48936170212766</v>
      </c>
      <c r="AD37" s="144">
        <v>71</v>
      </c>
      <c r="AE37" s="170">
        <v>27</v>
      </c>
      <c r="AF37" s="143">
        <f t="shared" si="9"/>
        <v>38.028169014084504</v>
      </c>
      <c r="AG37" s="144">
        <v>65</v>
      </c>
      <c r="AH37" s="170">
        <v>28</v>
      </c>
      <c r="AI37" s="143">
        <f t="shared" si="10"/>
        <v>43.07692307692308</v>
      </c>
      <c r="AJ37" s="144">
        <v>109</v>
      </c>
      <c r="AK37" s="170">
        <v>54</v>
      </c>
      <c r="AL37" s="143">
        <f t="shared" si="11"/>
        <v>49.541284403669728</v>
      </c>
      <c r="AM37" s="144">
        <v>107</v>
      </c>
      <c r="AN37" s="170">
        <v>43</v>
      </c>
      <c r="AO37" s="143">
        <f t="shared" si="12"/>
        <v>40.186915887850468</v>
      </c>
      <c r="AP37" s="144">
        <v>117</v>
      </c>
      <c r="AQ37" s="170">
        <v>53</v>
      </c>
      <c r="AR37" s="143">
        <f t="shared" si="13"/>
        <v>45.299145299145302</v>
      </c>
    </row>
    <row r="38" spans="1:44">
      <c r="A38" s="512"/>
      <c r="B38" s="141" t="s">
        <v>192</v>
      </c>
      <c r="C38" s="144">
        <v>49</v>
      </c>
      <c r="D38" s="170">
        <v>26</v>
      </c>
      <c r="E38" s="143">
        <f t="shared" si="0"/>
        <v>53.061224489795919</v>
      </c>
      <c r="F38" s="144">
        <v>26</v>
      </c>
      <c r="G38" s="170">
        <v>13</v>
      </c>
      <c r="H38" s="143">
        <f t="shared" si="1"/>
        <v>50</v>
      </c>
      <c r="I38" s="144">
        <v>43</v>
      </c>
      <c r="J38" s="170">
        <v>23</v>
      </c>
      <c r="K38" s="143">
        <f t="shared" si="2"/>
        <v>53.488372093023251</v>
      </c>
      <c r="L38" s="170">
        <v>40</v>
      </c>
      <c r="M38" s="170">
        <v>19</v>
      </c>
      <c r="N38" s="143">
        <f t="shared" si="3"/>
        <v>47.5</v>
      </c>
      <c r="O38" s="144">
        <v>33</v>
      </c>
      <c r="P38" s="170">
        <v>21</v>
      </c>
      <c r="Q38" s="143">
        <f t="shared" si="4"/>
        <v>63.636363636363633</v>
      </c>
      <c r="R38" s="170">
        <v>19</v>
      </c>
      <c r="S38" s="170">
        <v>10</v>
      </c>
      <c r="T38" s="143">
        <f t="shared" si="5"/>
        <v>52.631578947368418</v>
      </c>
      <c r="U38" s="144">
        <v>15</v>
      </c>
      <c r="V38" s="170">
        <v>8</v>
      </c>
      <c r="W38" s="143">
        <f t="shared" si="6"/>
        <v>53.333333333333336</v>
      </c>
      <c r="X38" s="170">
        <v>35</v>
      </c>
      <c r="Y38" s="170">
        <v>14</v>
      </c>
      <c r="Z38" s="143">
        <f t="shared" si="7"/>
        <v>40</v>
      </c>
      <c r="AA38" s="144">
        <v>36</v>
      </c>
      <c r="AB38" s="170">
        <v>16</v>
      </c>
      <c r="AC38" s="143">
        <f t="shared" si="8"/>
        <v>44.444444444444443</v>
      </c>
      <c r="AD38" s="170">
        <v>25</v>
      </c>
      <c r="AE38" s="170">
        <v>8</v>
      </c>
      <c r="AF38" s="143">
        <f t="shared" si="9"/>
        <v>32</v>
      </c>
      <c r="AG38" s="170">
        <v>41</v>
      </c>
      <c r="AH38" s="170">
        <v>19</v>
      </c>
      <c r="AI38" s="143">
        <f t="shared" si="10"/>
        <v>46.341463414634148</v>
      </c>
      <c r="AJ38" s="170">
        <v>49</v>
      </c>
      <c r="AK38" s="170">
        <v>24</v>
      </c>
      <c r="AL38" s="143">
        <f t="shared" si="11"/>
        <v>48.979591836734691</v>
      </c>
      <c r="AM38" s="170">
        <v>40</v>
      </c>
      <c r="AN38" s="170">
        <v>16</v>
      </c>
      <c r="AO38" s="143">
        <f t="shared" si="12"/>
        <v>40</v>
      </c>
      <c r="AP38" s="170">
        <v>64</v>
      </c>
      <c r="AQ38" s="170">
        <v>27</v>
      </c>
      <c r="AR38" s="143">
        <f t="shared" si="13"/>
        <v>42.1875</v>
      </c>
    </row>
    <row r="39" spans="1:44">
      <c r="A39" s="512"/>
      <c r="B39" s="141" t="s">
        <v>98</v>
      </c>
      <c r="C39" s="144">
        <v>313</v>
      </c>
      <c r="D39" s="170">
        <v>157</v>
      </c>
      <c r="E39" s="143">
        <f t="shared" si="0"/>
        <v>50.159744408945684</v>
      </c>
      <c r="F39" s="144">
        <v>295</v>
      </c>
      <c r="G39" s="170">
        <v>151</v>
      </c>
      <c r="H39" s="143">
        <f t="shared" si="1"/>
        <v>51.186440677966104</v>
      </c>
      <c r="I39" s="144">
        <v>294</v>
      </c>
      <c r="J39" s="170">
        <v>147</v>
      </c>
      <c r="K39" s="143">
        <f t="shared" si="2"/>
        <v>50</v>
      </c>
      <c r="L39" s="170">
        <v>304</v>
      </c>
      <c r="M39" s="170">
        <v>148</v>
      </c>
      <c r="N39" s="143">
        <f t="shared" si="3"/>
        <v>48.684210526315788</v>
      </c>
      <c r="O39" s="144">
        <v>286</v>
      </c>
      <c r="P39" s="170">
        <v>134</v>
      </c>
      <c r="Q39" s="143">
        <f t="shared" si="4"/>
        <v>46.853146853146853</v>
      </c>
      <c r="R39" s="170">
        <v>172</v>
      </c>
      <c r="S39" s="170">
        <v>83</v>
      </c>
      <c r="T39" s="143">
        <f t="shared" si="5"/>
        <v>48.255813953488378</v>
      </c>
      <c r="U39" s="144">
        <v>297</v>
      </c>
      <c r="V39" s="170">
        <v>133</v>
      </c>
      <c r="W39" s="143">
        <f t="shared" si="6"/>
        <v>44.781144781144782</v>
      </c>
      <c r="X39" s="170">
        <v>274</v>
      </c>
      <c r="Y39" s="170">
        <v>90</v>
      </c>
      <c r="Z39" s="143">
        <f t="shared" si="7"/>
        <v>32.846715328467155</v>
      </c>
      <c r="AA39" s="144">
        <v>310</v>
      </c>
      <c r="AB39" s="170">
        <v>111</v>
      </c>
      <c r="AC39" s="143">
        <f t="shared" si="8"/>
        <v>35.806451612903231</v>
      </c>
      <c r="AD39" s="170">
        <v>262</v>
      </c>
      <c r="AE39" s="170">
        <v>101</v>
      </c>
      <c r="AF39" s="143">
        <f t="shared" si="9"/>
        <v>38.549618320610683</v>
      </c>
      <c r="AG39" s="170">
        <v>276</v>
      </c>
      <c r="AH39" s="170">
        <v>100</v>
      </c>
      <c r="AI39" s="143">
        <f t="shared" si="10"/>
        <v>36.231884057971016</v>
      </c>
      <c r="AJ39" s="170">
        <v>272</v>
      </c>
      <c r="AK39" s="170">
        <v>109</v>
      </c>
      <c r="AL39" s="143">
        <f t="shared" si="11"/>
        <v>40.07352941176471</v>
      </c>
      <c r="AM39" s="170">
        <v>260</v>
      </c>
      <c r="AN39" s="170">
        <v>95</v>
      </c>
      <c r="AO39" s="143">
        <f t="shared" si="12"/>
        <v>36.538461538461533</v>
      </c>
      <c r="AP39" s="170">
        <v>224</v>
      </c>
      <c r="AQ39" s="170">
        <v>108</v>
      </c>
      <c r="AR39" s="143">
        <f t="shared" si="13"/>
        <v>48.214285714285715</v>
      </c>
    </row>
    <row r="40" spans="1:44">
      <c r="A40" s="512"/>
      <c r="B40" s="141" t="s">
        <v>99</v>
      </c>
      <c r="C40" s="144">
        <v>379</v>
      </c>
      <c r="D40" s="170">
        <v>139</v>
      </c>
      <c r="E40" s="143">
        <f t="shared" si="0"/>
        <v>36.675461741424805</v>
      </c>
      <c r="F40" s="144">
        <v>299</v>
      </c>
      <c r="G40" s="170">
        <v>126</v>
      </c>
      <c r="H40" s="143">
        <f t="shared" si="1"/>
        <v>42.140468227424748</v>
      </c>
      <c r="I40" s="144">
        <v>353</v>
      </c>
      <c r="J40" s="170">
        <v>132</v>
      </c>
      <c r="K40" s="143">
        <f t="shared" si="2"/>
        <v>37.393767705382437</v>
      </c>
      <c r="L40" s="170">
        <v>344</v>
      </c>
      <c r="M40" s="170">
        <v>121</v>
      </c>
      <c r="N40" s="143">
        <f t="shared" si="3"/>
        <v>35.174418604651166</v>
      </c>
      <c r="O40" s="144">
        <v>383</v>
      </c>
      <c r="P40" s="170">
        <v>146</v>
      </c>
      <c r="Q40" s="143">
        <f t="shared" si="4"/>
        <v>38.120104438642301</v>
      </c>
      <c r="R40" s="170">
        <v>413</v>
      </c>
      <c r="S40" s="170">
        <v>159</v>
      </c>
      <c r="T40" s="143">
        <f t="shared" si="5"/>
        <v>38.498789346246973</v>
      </c>
      <c r="U40" s="144">
        <v>448</v>
      </c>
      <c r="V40" s="170">
        <v>146</v>
      </c>
      <c r="W40" s="143">
        <f t="shared" si="6"/>
        <v>32.589285714285715</v>
      </c>
      <c r="X40" s="170">
        <v>410</v>
      </c>
      <c r="Y40" s="170">
        <v>147</v>
      </c>
      <c r="Z40" s="143">
        <f t="shared" si="7"/>
        <v>35.853658536585364</v>
      </c>
      <c r="AA40" s="144">
        <v>455</v>
      </c>
      <c r="AB40" s="170">
        <v>120</v>
      </c>
      <c r="AC40" s="143">
        <f t="shared" si="8"/>
        <v>26.373626373626376</v>
      </c>
      <c r="AD40" s="170">
        <v>437</v>
      </c>
      <c r="AE40" s="170">
        <v>153</v>
      </c>
      <c r="AF40" s="143">
        <f t="shared" si="9"/>
        <v>35.011441647597252</v>
      </c>
      <c r="AG40" s="170">
        <v>436</v>
      </c>
      <c r="AH40" s="170">
        <v>150</v>
      </c>
      <c r="AI40" s="143">
        <f t="shared" si="10"/>
        <v>34.403669724770644</v>
      </c>
      <c r="AJ40" s="170">
        <v>483</v>
      </c>
      <c r="AK40" s="170">
        <v>155</v>
      </c>
      <c r="AL40" s="143">
        <f t="shared" si="11"/>
        <v>32.091097308488614</v>
      </c>
      <c r="AM40" s="170">
        <v>485</v>
      </c>
      <c r="AN40" s="170">
        <v>177</v>
      </c>
      <c r="AO40" s="143">
        <f t="shared" si="12"/>
        <v>36.494845360824741</v>
      </c>
      <c r="AP40" s="170">
        <v>503</v>
      </c>
      <c r="AQ40" s="170">
        <v>157</v>
      </c>
      <c r="AR40" s="143">
        <f t="shared" si="13"/>
        <v>31.21272365805169</v>
      </c>
    </row>
    <row r="41" spans="1:44" ht="15.75" thickBot="1">
      <c r="A41" s="516"/>
      <c r="B41" s="175" t="s">
        <v>7</v>
      </c>
      <c r="C41" s="219">
        <v>649</v>
      </c>
      <c r="D41" s="294">
        <v>125</v>
      </c>
      <c r="E41" s="316">
        <f t="shared" si="0"/>
        <v>19.26040061633282</v>
      </c>
      <c r="F41" s="219">
        <v>414</v>
      </c>
      <c r="G41" s="294">
        <v>88</v>
      </c>
      <c r="H41" s="316">
        <f t="shared" si="1"/>
        <v>21.256038647342994</v>
      </c>
      <c r="I41" s="219">
        <v>373</v>
      </c>
      <c r="J41" s="294">
        <v>86</v>
      </c>
      <c r="K41" s="316">
        <f t="shared" si="2"/>
        <v>23.056300268096514</v>
      </c>
      <c r="L41" s="294">
        <v>369</v>
      </c>
      <c r="M41" s="294">
        <v>84</v>
      </c>
      <c r="N41" s="316">
        <f t="shared" si="3"/>
        <v>22.76422764227642</v>
      </c>
      <c r="O41" s="219">
        <v>352</v>
      </c>
      <c r="P41" s="294">
        <v>102</v>
      </c>
      <c r="Q41" s="316">
        <f t="shared" si="4"/>
        <v>28.97727272727273</v>
      </c>
      <c r="R41" s="219">
        <v>340</v>
      </c>
      <c r="S41" s="294">
        <v>80</v>
      </c>
      <c r="T41" s="316">
        <f t="shared" si="5"/>
        <v>23.52941176470588</v>
      </c>
      <c r="U41" s="219">
        <v>391</v>
      </c>
      <c r="V41" s="294">
        <v>84</v>
      </c>
      <c r="W41" s="316">
        <f t="shared" si="6"/>
        <v>21.483375959079286</v>
      </c>
      <c r="X41" s="294">
        <v>274</v>
      </c>
      <c r="Y41" s="294">
        <v>47</v>
      </c>
      <c r="Z41" s="316">
        <f t="shared" si="7"/>
        <v>17.153284671532848</v>
      </c>
      <c r="AA41" s="219">
        <v>355</v>
      </c>
      <c r="AB41" s="294">
        <v>47</v>
      </c>
      <c r="AC41" s="316">
        <f t="shared" si="8"/>
        <v>13.239436619718308</v>
      </c>
      <c r="AD41" s="294">
        <v>124</v>
      </c>
      <c r="AE41" s="294">
        <v>23</v>
      </c>
      <c r="AF41" s="316">
        <f t="shared" si="9"/>
        <v>18.548387096774192</v>
      </c>
      <c r="AG41" s="294">
        <v>382</v>
      </c>
      <c r="AH41" s="294">
        <v>57</v>
      </c>
      <c r="AI41" s="316">
        <f t="shared" si="10"/>
        <v>14.921465968586386</v>
      </c>
      <c r="AJ41" s="294">
        <v>419</v>
      </c>
      <c r="AK41" s="294">
        <v>61</v>
      </c>
      <c r="AL41" s="316">
        <f t="shared" si="11"/>
        <v>14.558472553699284</v>
      </c>
      <c r="AM41" s="294">
        <v>363</v>
      </c>
      <c r="AN41" s="294">
        <v>56</v>
      </c>
      <c r="AO41" s="316">
        <f t="shared" si="12"/>
        <v>15.426997245179063</v>
      </c>
      <c r="AP41" s="294">
        <v>407</v>
      </c>
      <c r="AQ41" s="294">
        <v>78</v>
      </c>
      <c r="AR41" s="316">
        <f t="shared" si="13"/>
        <v>19.164619164619165</v>
      </c>
    </row>
    <row r="42" spans="1:44" ht="30.75" thickTop="1">
      <c r="A42" s="517" t="s">
        <v>3</v>
      </c>
      <c r="B42" s="101" t="s">
        <v>97</v>
      </c>
      <c r="C42" s="222">
        <v>71508</v>
      </c>
      <c r="D42" s="210">
        <f>SUM(D43,D45:D47)</f>
        <v>8699</v>
      </c>
      <c r="E42" s="363">
        <f t="shared" si="0"/>
        <v>12.165072439447334</v>
      </c>
      <c r="F42" s="222">
        <v>63575</v>
      </c>
      <c r="G42" s="210">
        <f>SUM(G43,G45:G47)</f>
        <v>7679</v>
      </c>
      <c r="H42" s="363">
        <f t="shared" si="1"/>
        <v>12.07864726700747</v>
      </c>
      <c r="I42" s="222">
        <v>58020</v>
      </c>
      <c r="J42" s="210">
        <f>SUM(J43,J45:J47)</f>
        <v>7471</v>
      </c>
      <c r="K42" s="363">
        <f t="shared" si="2"/>
        <v>12.876594277835229</v>
      </c>
      <c r="L42" s="362">
        <v>58056</v>
      </c>
      <c r="M42" s="210">
        <f>SUM(M43,M45:M47)</f>
        <v>7713</v>
      </c>
      <c r="N42" s="363">
        <f t="shared" si="3"/>
        <v>13.285448532451428</v>
      </c>
      <c r="O42" s="222">
        <v>56963</v>
      </c>
      <c r="P42" s="210">
        <f>SUM(P43,P45:P47)</f>
        <v>7723</v>
      </c>
      <c r="Q42" s="363">
        <f t="shared" si="4"/>
        <v>13.557923564419008</v>
      </c>
      <c r="R42" s="362">
        <v>56255</v>
      </c>
      <c r="S42" s="210">
        <f>SUM(S43,S45:S47)</f>
        <v>7667</v>
      </c>
      <c r="T42" s="363">
        <f t="shared" si="5"/>
        <v>13.629010754599591</v>
      </c>
      <c r="U42" s="222">
        <v>56006</v>
      </c>
      <c r="V42" s="210">
        <f>SUM(V43,V45:V47)</f>
        <v>7261</v>
      </c>
      <c r="W42" s="363">
        <f t="shared" si="6"/>
        <v>12.964682355461916</v>
      </c>
      <c r="X42" s="362">
        <v>55845</v>
      </c>
      <c r="Y42" s="210">
        <f>SUM(Y43,Y45:Y47)</f>
        <v>6489</v>
      </c>
      <c r="Z42" s="363">
        <f t="shared" si="7"/>
        <v>11.619661563255439</v>
      </c>
      <c r="AA42" s="222">
        <v>50702</v>
      </c>
      <c r="AB42" s="210">
        <f>SUM(AB43,AB45:AB47)</f>
        <v>6218</v>
      </c>
      <c r="AC42" s="363">
        <f t="shared" si="8"/>
        <v>12.263816023036567</v>
      </c>
      <c r="AD42" s="362">
        <v>50283</v>
      </c>
      <c r="AE42" s="210">
        <f>SUM(AE43,AE45:AE47)</f>
        <v>6386</v>
      </c>
      <c r="AF42" s="363">
        <f t="shared" si="9"/>
        <v>12.700117335878925</v>
      </c>
      <c r="AG42" s="362">
        <f>SUM(AG45,AG43,AG46,AG47)</f>
        <v>54058</v>
      </c>
      <c r="AH42" s="210">
        <f>SUM(AH43,AH45:AH47)</f>
        <v>6685</v>
      </c>
      <c r="AI42" s="363">
        <f t="shared" si="10"/>
        <v>12.366347256650265</v>
      </c>
      <c r="AJ42" s="362">
        <v>55227</v>
      </c>
      <c r="AK42" s="210">
        <f>SUM(AK43,AK45:AK47)</f>
        <v>7154</v>
      </c>
      <c r="AL42" s="363">
        <f t="shared" si="11"/>
        <v>12.953808825393375</v>
      </c>
      <c r="AM42" s="293">
        <f>SUM(AM45,AM43,AM46,AM47)</f>
        <v>54548</v>
      </c>
      <c r="AN42" s="210">
        <f>SUM(AN43,AN45:AN47)</f>
        <v>7373</v>
      </c>
      <c r="AO42" s="363">
        <f t="shared" si="12"/>
        <v>13.516535894991566</v>
      </c>
      <c r="AP42" s="293">
        <v>55116</v>
      </c>
      <c r="AQ42" s="210">
        <f>SUM(AQ43,AQ45:AQ47)</f>
        <v>7740</v>
      </c>
      <c r="AR42" s="363">
        <f t="shared" si="13"/>
        <v>14.043109079033311</v>
      </c>
    </row>
    <row r="43" spans="1:44">
      <c r="A43" s="514"/>
      <c r="B43" s="141" t="s">
        <v>6</v>
      </c>
      <c r="C43" s="144">
        <v>3863</v>
      </c>
      <c r="D43" s="170">
        <v>1127</v>
      </c>
      <c r="E43" s="143">
        <f t="shared" si="0"/>
        <v>29.174216929847269</v>
      </c>
      <c r="F43" s="144">
        <v>3370</v>
      </c>
      <c r="G43" s="170">
        <v>982</v>
      </c>
      <c r="H43" s="143">
        <f t="shared" si="1"/>
        <v>29.139465875370917</v>
      </c>
      <c r="I43" s="144">
        <v>3351</v>
      </c>
      <c r="J43" s="170">
        <v>917</v>
      </c>
      <c r="K43" s="143">
        <f t="shared" si="2"/>
        <v>27.364965681886005</v>
      </c>
      <c r="L43" s="170">
        <v>3029</v>
      </c>
      <c r="M43" s="170">
        <v>842</v>
      </c>
      <c r="N43" s="143">
        <f t="shared" si="3"/>
        <v>27.797953119841534</v>
      </c>
      <c r="O43" s="144">
        <v>3027</v>
      </c>
      <c r="P43" s="170">
        <v>787</v>
      </c>
      <c r="Q43" s="143">
        <f t="shared" si="4"/>
        <v>25.999339279814997</v>
      </c>
      <c r="R43" s="170">
        <v>2526</v>
      </c>
      <c r="S43" s="170">
        <v>647</v>
      </c>
      <c r="T43" s="143">
        <f t="shared" si="5"/>
        <v>25.613618368962786</v>
      </c>
      <c r="U43" s="144">
        <v>3031</v>
      </c>
      <c r="V43" s="170">
        <v>773</v>
      </c>
      <c r="W43" s="143">
        <f t="shared" si="6"/>
        <v>25.503134279115802</v>
      </c>
      <c r="X43" s="170">
        <v>3063</v>
      </c>
      <c r="Y43" s="170">
        <v>801</v>
      </c>
      <c r="Z43" s="143">
        <f t="shared" si="7"/>
        <v>26.15083251714006</v>
      </c>
      <c r="AA43" s="144">
        <v>3042</v>
      </c>
      <c r="AB43" s="170">
        <v>830</v>
      </c>
      <c r="AC43" s="143">
        <f t="shared" si="8"/>
        <v>27.284681130834976</v>
      </c>
      <c r="AD43" s="170">
        <v>3154</v>
      </c>
      <c r="AE43" s="170">
        <v>876</v>
      </c>
      <c r="AF43" s="143">
        <f t="shared" si="9"/>
        <v>27.774254914394419</v>
      </c>
      <c r="AG43" s="170">
        <v>2401</v>
      </c>
      <c r="AH43" s="170">
        <v>690</v>
      </c>
      <c r="AI43" s="143">
        <f t="shared" si="10"/>
        <v>28.738025822573928</v>
      </c>
      <c r="AJ43" s="170">
        <v>3000</v>
      </c>
      <c r="AK43" s="170">
        <v>883</v>
      </c>
      <c r="AL43" s="143">
        <f t="shared" si="11"/>
        <v>29.433333333333334</v>
      </c>
      <c r="AM43" s="170">
        <v>3485</v>
      </c>
      <c r="AN43" s="170">
        <v>965</v>
      </c>
      <c r="AO43" s="143">
        <f t="shared" si="12"/>
        <v>27.69010043041607</v>
      </c>
      <c r="AP43" s="170">
        <v>3493</v>
      </c>
      <c r="AQ43" s="170">
        <v>1023</v>
      </c>
      <c r="AR43" s="143">
        <f t="shared" si="13"/>
        <v>29.287145720011452</v>
      </c>
    </row>
    <row r="44" spans="1:44">
      <c r="A44" s="514"/>
      <c r="B44" s="141" t="s">
        <v>192</v>
      </c>
      <c r="C44" s="144">
        <v>2070</v>
      </c>
      <c r="D44" s="170">
        <v>581</v>
      </c>
      <c r="E44" s="143">
        <f t="shared" si="0"/>
        <v>28.067632850241548</v>
      </c>
      <c r="F44" s="144">
        <v>1756</v>
      </c>
      <c r="G44" s="170">
        <v>459</v>
      </c>
      <c r="H44" s="143">
        <f t="shared" si="1"/>
        <v>26.138952164009112</v>
      </c>
      <c r="I44" s="144">
        <v>1717</v>
      </c>
      <c r="J44" s="170">
        <v>413</v>
      </c>
      <c r="K44" s="143">
        <f t="shared" si="2"/>
        <v>24.053581828771112</v>
      </c>
      <c r="L44" s="170">
        <v>1564</v>
      </c>
      <c r="M44" s="170">
        <v>375</v>
      </c>
      <c r="N44" s="143">
        <f t="shared" si="3"/>
        <v>23.976982097186699</v>
      </c>
      <c r="O44" s="144">
        <v>1588</v>
      </c>
      <c r="P44" s="170">
        <v>367</v>
      </c>
      <c r="Q44" s="143">
        <f t="shared" si="4"/>
        <v>23.110831234256928</v>
      </c>
      <c r="R44" s="170">
        <v>1437</v>
      </c>
      <c r="S44" s="170">
        <v>340</v>
      </c>
      <c r="T44" s="143">
        <f t="shared" si="5"/>
        <v>23.660403618649966</v>
      </c>
      <c r="U44" s="144">
        <v>1621</v>
      </c>
      <c r="V44" s="170">
        <v>353</v>
      </c>
      <c r="W44" s="143">
        <f t="shared" si="6"/>
        <v>21.776681061073411</v>
      </c>
      <c r="X44" s="170">
        <v>1692</v>
      </c>
      <c r="Y44" s="170">
        <v>354</v>
      </c>
      <c r="Z44" s="143">
        <f t="shared" si="7"/>
        <v>20.921985815602838</v>
      </c>
      <c r="AA44" s="144">
        <v>1703</v>
      </c>
      <c r="AB44" s="170">
        <v>326</v>
      </c>
      <c r="AC44" s="143">
        <f t="shared" si="8"/>
        <v>19.142689371697006</v>
      </c>
      <c r="AD44" s="170">
        <v>1879</v>
      </c>
      <c r="AE44" s="170">
        <v>396</v>
      </c>
      <c r="AF44" s="143">
        <f t="shared" si="9"/>
        <v>21.075039914848322</v>
      </c>
      <c r="AG44" s="170">
        <v>1629</v>
      </c>
      <c r="AH44" s="170">
        <v>356</v>
      </c>
      <c r="AI44" s="143">
        <f t="shared" si="10"/>
        <v>21.853898096992019</v>
      </c>
      <c r="AJ44" s="170">
        <v>1847</v>
      </c>
      <c r="AK44" s="170">
        <v>411</v>
      </c>
      <c r="AL44" s="143">
        <f t="shared" si="11"/>
        <v>22.252301028695182</v>
      </c>
      <c r="AM44" s="170">
        <v>2107</v>
      </c>
      <c r="AN44" s="170">
        <v>482</v>
      </c>
      <c r="AO44" s="143">
        <f t="shared" si="12"/>
        <v>22.876127195064072</v>
      </c>
      <c r="AP44" s="170">
        <v>2171</v>
      </c>
      <c r="AQ44" s="170">
        <v>520</v>
      </c>
      <c r="AR44" s="143">
        <f t="shared" si="13"/>
        <v>23.952095808383234</v>
      </c>
    </row>
    <row r="45" spans="1:44">
      <c r="A45" s="514"/>
      <c r="B45" s="141" t="s">
        <v>98</v>
      </c>
      <c r="C45" s="144">
        <v>12146</v>
      </c>
      <c r="D45" s="170">
        <v>2614</v>
      </c>
      <c r="E45" s="143">
        <f t="shared" si="0"/>
        <v>21.521488555903179</v>
      </c>
      <c r="F45" s="144">
        <v>11573</v>
      </c>
      <c r="G45" s="170">
        <v>2432</v>
      </c>
      <c r="H45" s="143">
        <f t="shared" si="1"/>
        <v>21.014430139116911</v>
      </c>
      <c r="I45" s="144">
        <v>11210</v>
      </c>
      <c r="J45" s="170">
        <v>2307</v>
      </c>
      <c r="K45" s="143">
        <f t="shared" si="2"/>
        <v>20.579839429081179</v>
      </c>
      <c r="L45" s="170">
        <v>10697</v>
      </c>
      <c r="M45" s="170">
        <v>2252</v>
      </c>
      <c r="N45" s="143">
        <f t="shared" si="3"/>
        <v>21.052631578947366</v>
      </c>
      <c r="O45" s="144">
        <v>10299</v>
      </c>
      <c r="P45" s="170">
        <v>2243</v>
      </c>
      <c r="Q45" s="143">
        <f t="shared" si="4"/>
        <v>21.778813477036604</v>
      </c>
      <c r="R45" s="170">
        <v>8733</v>
      </c>
      <c r="S45" s="170">
        <v>1886</v>
      </c>
      <c r="T45" s="143">
        <f t="shared" si="5"/>
        <v>21.5962441314554</v>
      </c>
      <c r="U45" s="144">
        <v>10274</v>
      </c>
      <c r="V45" s="170">
        <v>1985</v>
      </c>
      <c r="W45" s="143">
        <f t="shared" si="6"/>
        <v>19.320615145026281</v>
      </c>
      <c r="X45" s="170">
        <v>10278</v>
      </c>
      <c r="Y45" s="170">
        <v>1932</v>
      </c>
      <c r="Z45" s="143">
        <f t="shared" si="7"/>
        <v>18.797431406888499</v>
      </c>
      <c r="AA45" s="144">
        <v>9863</v>
      </c>
      <c r="AB45" s="170">
        <v>2037</v>
      </c>
      <c r="AC45" s="143">
        <f t="shared" si="8"/>
        <v>20.652945351312987</v>
      </c>
      <c r="AD45" s="170">
        <v>9033</v>
      </c>
      <c r="AE45" s="170">
        <v>2043</v>
      </c>
      <c r="AF45" s="143">
        <f t="shared" si="9"/>
        <v>22.617070740617734</v>
      </c>
      <c r="AG45" s="170">
        <v>8969</v>
      </c>
      <c r="AH45" s="170">
        <v>2131</v>
      </c>
      <c r="AI45" s="143">
        <f t="shared" si="10"/>
        <v>23.759616456684135</v>
      </c>
      <c r="AJ45" s="170">
        <v>8589</v>
      </c>
      <c r="AK45" s="170">
        <v>2148</v>
      </c>
      <c r="AL45" s="143">
        <f t="shared" si="11"/>
        <v>25.008732099196646</v>
      </c>
      <c r="AM45" s="170">
        <v>8795</v>
      </c>
      <c r="AN45" s="170">
        <v>2082</v>
      </c>
      <c r="AO45" s="143">
        <f t="shared" si="12"/>
        <v>23.67254121660034</v>
      </c>
      <c r="AP45" s="170">
        <v>8854</v>
      </c>
      <c r="AQ45" s="170">
        <v>2173</v>
      </c>
      <c r="AR45" s="143">
        <f t="shared" si="13"/>
        <v>24.542579625028235</v>
      </c>
    </row>
    <row r="46" spans="1:44">
      <c r="A46" s="514"/>
      <c r="B46" s="141" t="s">
        <v>99</v>
      </c>
      <c r="C46" s="144">
        <v>25963</v>
      </c>
      <c r="D46" s="170">
        <v>3097</v>
      </c>
      <c r="E46" s="143">
        <f t="shared" si="0"/>
        <v>11.928513654046142</v>
      </c>
      <c r="F46" s="144">
        <v>23108</v>
      </c>
      <c r="G46" s="170">
        <v>2695</v>
      </c>
      <c r="H46" s="143">
        <f t="shared" si="1"/>
        <v>11.662627661415961</v>
      </c>
      <c r="I46" s="144">
        <v>22381</v>
      </c>
      <c r="J46" s="170">
        <v>2751</v>
      </c>
      <c r="K46" s="143">
        <f t="shared" si="2"/>
        <v>12.291675975157499</v>
      </c>
      <c r="L46" s="170">
        <v>24453</v>
      </c>
      <c r="M46" s="170">
        <v>3165</v>
      </c>
      <c r="N46" s="143">
        <f t="shared" si="3"/>
        <v>12.943197153723471</v>
      </c>
      <c r="O46" s="144">
        <v>24195</v>
      </c>
      <c r="P46" s="170">
        <v>3153</v>
      </c>
      <c r="Q46" s="143">
        <f t="shared" si="4"/>
        <v>13.031618102913825</v>
      </c>
      <c r="R46" s="170">
        <v>25255</v>
      </c>
      <c r="S46" s="170">
        <v>3712</v>
      </c>
      <c r="T46" s="143">
        <f t="shared" si="5"/>
        <v>14.698079588200356</v>
      </c>
      <c r="U46" s="144">
        <v>25185</v>
      </c>
      <c r="V46" s="170">
        <v>3419</v>
      </c>
      <c r="W46" s="143">
        <f t="shared" si="6"/>
        <v>13.575540996624975</v>
      </c>
      <c r="X46" s="170">
        <v>24644</v>
      </c>
      <c r="Y46" s="170">
        <v>2741</v>
      </c>
      <c r="Z46" s="143">
        <f t="shared" si="7"/>
        <v>11.122382730076286</v>
      </c>
      <c r="AA46" s="144">
        <v>24167</v>
      </c>
      <c r="AB46" s="170">
        <v>2620</v>
      </c>
      <c r="AC46" s="143">
        <f t="shared" si="8"/>
        <v>10.841229776141018</v>
      </c>
      <c r="AD46" s="170">
        <v>24409</v>
      </c>
      <c r="AE46" s="170">
        <v>2806</v>
      </c>
      <c r="AF46" s="143">
        <f t="shared" si="9"/>
        <v>11.495759760743988</v>
      </c>
      <c r="AG46" s="170">
        <v>24516</v>
      </c>
      <c r="AH46" s="170">
        <v>2955</v>
      </c>
      <c r="AI46" s="143">
        <f t="shared" si="10"/>
        <v>12.053352912383749</v>
      </c>
      <c r="AJ46" s="170">
        <v>24784</v>
      </c>
      <c r="AK46" s="170">
        <v>3061</v>
      </c>
      <c r="AL46" s="143">
        <f t="shared" si="11"/>
        <v>12.350710135571337</v>
      </c>
      <c r="AM46" s="170">
        <v>24162</v>
      </c>
      <c r="AN46" s="170">
        <v>3307</v>
      </c>
      <c r="AO46" s="143">
        <f t="shared" si="12"/>
        <v>13.686780895621222</v>
      </c>
      <c r="AP46" s="170">
        <v>24605</v>
      </c>
      <c r="AQ46" s="170">
        <v>3391</v>
      </c>
      <c r="AR46" s="143">
        <f t="shared" si="13"/>
        <v>13.781751676488518</v>
      </c>
    </row>
    <row r="47" spans="1:44">
      <c r="A47" s="515"/>
      <c r="B47" s="153" t="s">
        <v>7</v>
      </c>
      <c r="C47" s="211">
        <v>29536</v>
      </c>
      <c r="D47" s="213">
        <v>1861</v>
      </c>
      <c r="E47" s="212">
        <f t="shared" si="0"/>
        <v>6.3007854821235112</v>
      </c>
      <c r="F47" s="211">
        <v>25524</v>
      </c>
      <c r="G47" s="213">
        <v>1570</v>
      </c>
      <c r="H47" s="212">
        <f t="shared" si="1"/>
        <v>6.1510734994514964</v>
      </c>
      <c r="I47" s="211">
        <v>21078</v>
      </c>
      <c r="J47" s="213">
        <v>1496</v>
      </c>
      <c r="K47" s="212">
        <f t="shared" si="2"/>
        <v>7.0974475756713158</v>
      </c>
      <c r="L47" s="213">
        <v>19877</v>
      </c>
      <c r="M47" s="213">
        <v>1454</v>
      </c>
      <c r="N47" s="212">
        <f t="shared" si="3"/>
        <v>7.3149871711022785</v>
      </c>
      <c r="O47" s="211">
        <v>19442</v>
      </c>
      <c r="P47" s="213">
        <v>1540</v>
      </c>
      <c r="Q47" s="212">
        <f t="shared" si="4"/>
        <v>7.920995782326921</v>
      </c>
      <c r="R47" s="213">
        <v>19741</v>
      </c>
      <c r="S47" s="213">
        <v>1422</v>
      </c>
      <c r="T47" s="212">
        <f t="shared" si="5"/>
        <v>7.2032825084848788</v>
      </c>
      <c r="U47" s="211">
        <v>17516</v>
      </c>
      <c r="V47" s="213">
        <v>1084</v>
      </c>
      <c r="W47" s="212">
        <f t="shared" si="6"/>
        <v>6.1886275405343687</v>
      </c>
      <c r="X47" s="213">
        <v>17860</v>
      </c>
      <c r="Y47" s="213">
        <v>1015</v>
      </c>
      <c r="Z47" s="212">
        <f t="shared" si="7"/>
        <v>5.683090705487122</v>
      </c>
      <c r="AA47" s="211">
        <v>13630</v>
      </c>
      <c r="AB47" s="213">
        <v>731</v>
      </c>
      <c r="AC47" s="212">
        <f t="shared" si="8"/>
        <v>5.3631694790902422</v>
      </c>
      <c r="AD47" s="213">
        <v>13687</v>
      </c>
      <c r="AE47" s="213">
        <v>661</v>
      </c>
      <c r="AF47" s="212">
        <f t="shared" si="9"/>
        <v>4.8294001607364656</v>
      </c>
      <c r="AG47" s="213">
        <v>18172</v>
      </c>
      <c r="AH47" s="213">
        <v>909</v>
      </c>
      <c r="AI47" s="212">
        <f t="shared" si="10"/>
        <v>5.0022011886418669</v>
      </c>
      <c r="AJ47" s="213">
        <v>18854</v>
      </c>
      <c r="AK47" s="213">
        <v>1062</v>
      </c>
      <c r="AL47" s="212">
        <f t="shared" si="11"/>
        <v>5.6327569746472896</v>
      </c>
      <c r="AM47" s="213">
        <v>18106</v>
      </c>
      <c r="AN47" s="213">
        <v>1019</v>
      </c>
      <c r="AO47" s="212">
        <f t="shared" si="12"/>
        <v>5.6279686291836963</v>
      </c>
      <c r="AP47" s="213">
        <v>18164</v>
      </c>
      <c r="AQ47" s="213">
        <v>1153</v>
      </c>
      <c r="AR47" s="212">
        <f t="shared" si="13"/>
        <v>6.3477207663510242</v>
      </c>
    </row>
    <row r="50" spans="1:44">
      <c r="A50" s="504" t="s">
        <v>4</v>
      </c>
      <c r="B50" s="504"/>
      <c r="C50" s="504"/>
      <c r="D50" s="504"/>
      <c r="E50" s="504"/>
      <c r="F50" s="504"/>
      <c r="G50" s="504"/>
      <c r="H50" s="504"/>
      <c r="I50" s="504"/>
      <c r="J50" s="504"/>
      <c r="K50" s="504"/>
      <c r="L50" s="504"/>
      <c r="M50" s="504"/>
      <c r="N50" s="504"/>
      <c r="O50" s="504"/>
      <c r="P50" s="504"/>
      <c r="Q50" s="504"/>
      <c r="R50" s="504"/>
      <c r="S50" s="504"/>
      <c r="T50" s="504"/>
      <c r="U50" s="504"/>
      <c r="V50" s="504"/>
      <c r="W50" s="504"/>
      <c r="X50" s="504"/>
      <c r="Y50" s="504"/>
      <c r="Z50" s="504"/>
      <c r="AA50" s="504"/>
      <c r="AB50" s="504"/>
      <c r="AC50" s="504"/>
      <c r="AD50" s="504"/>
      <c r="AE50" s="504"/>
      <c r="AF50" s="504"/>
      <c r="AG50" s="504"/>
      <c r="AH50" s="504"/>
      <c r="AI50" s="504"/>
      <c r="AJ50" s="1"/>
      <c r="AK50" s="1"/>
      <c r="AL50" s="1"/>
      <c r="AM50" s="1"/>
      <c r="AN50" s="1"/>
      <c r="AO50" s="546"/>
      <c r="AP50" s="546"/>
      <c r="AQ50" s="546"/>
      <c r="AR50" s="546"/>
    </row>
    <row r="51" spans="1:44" ht="15" customHeight="1">
      <c r="A51" s="520" t="s">
        <v>154</v>
      </c>
      <c r="B51" s="520"/>
      <c r="C51" s="520"/>
      <c r="D51" s="520"/>
      <c r="E51" s="520"/>
      <c r="F51" s="520"/>
      <c r="G51" s="520"/>
      <c r="H51" s="520"/>
      <c r="I51" s="520"/>
      <c r="J51" s="520"/>
      <c r="K51" s="520"/>
      <c r="L51" s="520"/>
      <c r="M51" s="520"/>
      <c r="N51" s="520"/>
      <c r="O51" s="520"/>
      <c r="P51" s="520"/>
      <c r="Q51" s="520"/>
      <c r="R51" s="520"/>
      <c r="S51" s="520"/>
      <c r="T51" s="520"/>
      <c r="U51" s="520"/>
      <c r="V51" s="520"/>
      <c r="W51" s="520"/>
      <c r="X51" s="520"/>
      <c r="Y51" s="520"/>
      <c r="Z51" s="520"/>
      <c r="AA51" s="520"/>
      <c r="AB51" s="520"/>
      <c r="AC51" s="520"/>
      <c r="AD51" s="520"/>
      <c r="AE51" s="520"/>
      <c r="AF51" s="520"/>
      <c r="AG51" s="520"/>
      <c r="AH51" s="520"/>
      <c r="AI51" s="520"/>
      <c r="AJ51" s="520"/>
      <c r="AK51" s="520"/>
      <c r="AL51" s="520"/>
      <c r="AM51" s="520"/>
      <c r="AN51" s="520"/>
      <c r="AO51" s="520"/>
      <c r="AP51" s="520"/>
      <c r="AQ51" s="520"/>
      <c r="AR51" s="520"/>
    </row>
    <row r="52" spans="1:44">
      <c r="A52" s="520"/>
      <c r="B52" s="520"/>
      <c r="C52" s="520"/>
      <c r="D52" s="520"/>
      <c r="E52" s="520"/>
      <c r="F52" s="520"/>
      <c r="G52" s="520"/>
      <c r="H52" s="520"/>
      <c r="I52" s="520"/>
      <c r="J52" s="520"/>
      <c r="K52" s="520"/>
      <c r="L52" s="520"/>
      <c r="M52" s="520"/>
      <c r="N52" s="520"/>
      <c r="O52" s="520"/>
      <c r="P52" s="520"/>
      <c r="Q52" s="520"/>
      <c r="R52" s="520"/>
      <c r="S52" s="520"/>
      <c r="T52" s="520"/>
      <c r="U52" s="520"/>
      <c r="V52" s="520"/>
      <c r="W52" s="520"/>
      <c r="X52" s="520"/>
      <c r="Y52" s="520"/>
      <c r="Z52" s="520"/>
      <c r="AA52" s="520"/>
      <c r="AB52" s="520"/>
      <c r="AC52" s="520"/>
      <c r="AD52" s="520"/>
      <c r="AE52" s="520"/>
      <c r="AF52" s="520"/>
      <c r="AG52" s="520"/>
      <c r="AH52" s="520"/>
      <c r="AI52" s="520"/>
      <c r="AJ52" s="520"/>
      <c r="AK52" s="520"/>
      <c r="AL52" s="520"/>
      <c r="AM52" s="520"/>
      <c r="AN52" s="520"/>
      <c r="AO52" s="520"/>
      <c r="AP52" s="520"/>
      <c r="AQ52" s="520"/>
      <c r="AR52" s="520"/>
    </row>
    <row r="53" spans="1:44">
      <c r="A53" s="520"/>
      <c r="B53" s="520"/>
      <c r="C53" s="520"/>
      <c r="D53" s="520"/>
      <c r="E53" s="520"/>
      <c r="F53" s="520"/>
      <c r="G53" s="520"/>
      <c r="H53" s="520"/>
      <c r="I53" s="520"/>
      <c r="J53" s="520"/>
      <c r="K53" s="520"/>
      <c r="L53" s="520"/>
      <c r="M53" s="520"/>
      <c r="N53" s="520"/>
      <c r="O53" s="520"/>
      <c r="P53" s="520"/>
      <c r="Q53" s="520"/>
      <c r="R53" s="520"/>
      <c r="S53" s="520"/>
      <c r="T53" s="520"/>
      <c r="U53" s="520"/>
      <c r="V53" s="520"/>
      <c r="W53" s="520"/>
      <c r="X53" s="520"/>
      <c r="Y53" s="520"/>
      <c r="Z53" s="520"/>
      <c r="AA53" s="520"/>
      <c r="AB53" s="520"/>
      <c r="AC53" s="520"/>
      <c r="AD53" s="520"/>
      <c r="AE53" s="520"/>
      <c r="AF53" s="520"/>
      <c r="AG53" s="520"/>
      <c r="AH53" s="520"/>
      <c r="AI53" s="520"/>
      <c r="AJ53" s="520"/>
      <c r="AK53" s="520"/>
      <c r="AL53" s="520"/>
      <c r="AM53" s="520"/>
      <c r="AN53" s="520"/>
      <c r="AO53" s="520"/>
      <c r="AP53" s="520"/>
      <c r="AQ53" s="520"/>
      <c r="AR53" s="520"/>
    </row>
    <row r="54" spans="1:44">
      <c r="A54" s="520"/>
      <c r="B54" s="520"/>
      <c r="C54" s="520"/>
      <c r="D54" s="520"/>
      <c r="E54" s="520"/>
      <c r="F54" s="520"/>
      <c r="G54" s="520"/>
      <c r="H54" s="520"/>
      <c r="I54" s="520"/>
      <c r="J54" s="520"/>
      <c r="K54" s="520"/>
      <c r="L54" s="520"/>
      <c r="M54" s="520"/>
      <c r="N54" s="520"/>
      <c r="O54" s="520"/>
      <c r="P54" s="520"/>
      <c r="Q54" s="520"/>
      <c r="R54" s="520"/>
      <c r="S54" s="520"/>
      <c r="T54" s="520"/>
      <c r="U54" s="520"/>
      <c r="V54" s="520"/>
      <c r="W54" s="520"/>
      <c r="X54" s="520"/>
      <c r="Y54" s="520"/>
      <c r="Z54" s="520"/>
      <c r="AA54" s="520"/>
      <c r="AB54" s="520"/>
      <c r="AC54" s="520"/>
      <c r="AD54" s="520"/>
      <c r="AE54" s="520"/>
      <c r="AF54" s="520"/>
      <c r="AG54" s="520"/>
      <c r="AH54" s="520"/>
      <c r="AI54" s="520"/>
      <c r="AJ54" s="520"/>
      <c r="AK54" s="520"/>
      <c r="AL54" s="520"/>
      <c r="AM54" s="520"/>
      <c r="AN54" s="520"/>
      <c r="AO54" s="520"/>
      <c r="AP54" s="520"/>
      <c r="AQ54" s="520"/>
      <c r="AR54" s="520"/>
    </row>
    <row r="55" spans="1:44">
      <c r="A55" s="520"/>
      <c r="B55" s="520"/>
      <c r="C55" s="520"/>
      <c r="D55" s="520"/>
      <c r="E55" s="520"/>
      <c r="F55" s="520"/>
      <c r="G55" s="520"/>
      <c r="H55" s="520"/>
      <c r="I55" s="520"/>
      <c r="J55" s="520"/>
      <c r="K55" s="520"/>
      <c r="L55" s="520"/>
      <c r="M55" s="520"/>
      <c r="N55" s="520"/>
      <c r="O55" s="520"/>
      <c r="P55" s="520"/>
      <c r="Q55" s="520"/>
      <c r="R55" s="520"/>
      <c r="S55" s="520"/>
      <c r="T55" s="520"/>
      <c r="U55" s="520"/>
      <c r="V55" s="520"/>
      <c r="W55" s="520"/>
      <c r="X55" s="520"/>
      <c r="Y55" s="520"/>
      <c r="Z55" s="520"/>
      <c r="AA55" s="520"/>
      <c r="AB55" s="520"/>
      <c r="AC55" s="520"/>
      <c r="AD55" s="520"/>
      <c r="AE55" s="520"/>
      <c r="AF55" s="520"/>
      <c r="AG55" s="520"/>
      <c r="AH55" s="520"/>
      <c r="AI55" s="520"/>
      <c r="AJ55" s="520"/>
      <c r="AK55" s="520"/>
      <c r="AL55" s="520"/>
      <c r="AM55" s="520"/>
      <c r="AN55" s="520"/>
      <c r="AO55" s="520"/>
      <c r="AP55" s="520"/>
      <c r="AQ55" s="520"/>
      <c r="AR55" s="520"/>
    </row>
    <row r="56" spans="1:44">
      <c r="A56" s="520"/>
      <c r="B56" s="520"/>
      <c r="C56" s="520"/>
      <c r="D56" s="520"/>
      <c r="E56" s="520"/>
      <c r="F56" s="520"/>
      <c r="G56" s="520"/>
      <c r="H56" s="520"/>
      <c r="I56" s="520"/>
      <c r="J56" s="520"/>
      <c r="K56" s="520"/>
      <c r="L56" s="520"/>
      <c r="M56" s="520"/>
      <c r="N56" s="520"/>
      <c r="O56" s="520"/>
      <c r="P56" s="520"/>
      <c r="Q56" s="520"/>
      <c r="R56" s="520"/>
      <c r="S56" s="520"/>
      <c r="T56" s="520"/>
      <c r="U56" s="520"/>
      <c r="V56" s="520"/>
      <c r="W56" s="520"/>
      <c r="X56" s="520"/>
      <c r="Y56" s="520"/>
      <c r="Z56" s="520"/>
      <c r="AA56" s="520"/>
      <c r="AB56" s="520"/>
      <c r="AC56" s="520"/>
      <c r="AD56" s="520"/>
      <c r="AE56" s="520"/>
      <c r="AF56" s="520"/>
      <c r="AG56" s="520"/>
      <c r="AH56" s="520"/>
      <c r="AI56" s="520"/>
      <c r="AJ56" s="520"/>
      <c r="AK56" s="520"/>
      <c r="AL56" s="520"/>
      <c r="AM56" s="520"/>
      <c r="AN56" s="520"/>
      <c r="AO56" s="520"/>
      <c r="AP56" s="520"/>
      <c r="AQ56" s="520"/>
      <c r="AR56" s="520"/>
    </row>
    <row r="57" spans="1:44">
      <c r="A57" s="520"/>
      <c r="B57" s="520"/>
      <c r="C57" s="520"/>
      <c r="D57" s="520"/>
      <c r="E57" s="520"/>
      <c r="F57" s="520"/>
      <c r="G57" s="520"/>
      <c r="H57" s="520"/>
      <c r="I57" s="520"/>
      <c r="J57" s="520"/>
      <c r="K57" s="520"/>
      <c r="L57" s="520"/>
      <c r="M57" s="520"/>
      <c r="N57" s="520"/>
      <c r="O57" s="520"/>
      <c r="P57" s="520"/>
      <c r="Q57" s="520"/>
      <c r="R57" s="520"/>
      <c r="S57" s="520"/>
      <c r="T57" s="520"/>
      <c r="U57" s="520"/>
      <c r="V57" s="520"/>
      <c r="W57" s="520"/>
      <c r="X57" s="520"/>
      <c r="Y57" s="520"/>
      <c r="Z57" s="520"/>
      <c r="AA57" s="520"/>
      <c r="AB57" s="520"/>
      <c r="AC57" s="520"/>
      <c r="AD57" s="520"/>
      <c r="AE57" s="520"/>
      <c r="AF57" s="520"/>
      <c r="AG57" s="520"/>
      <c r="AH57" s="520"/>
      <c r="AI57" s="520"/>
      <c r="AJ57" s="520"/>
      <c r="AK57" s="520"/>
      <c r="AL57" s="520"/>
      <c r="AM57" s="520"/>
      <c r="AN57" s="520"/>
      <c r="AO57" s="520"/>
      <c r="AP57" s="520"/>
      <c r="AQ57" s="520"/>
      <c r="AR57" s="520"/>
    </row>
    <row r="58" spans="1:44">
      <c r="A58" s="520"/>
      <c r="B58" s="520"/>
      <c r="C58" s="520"/>
      <c r="D58" s="520"/>
      <c r="E58" s="520"/>
      <c r="F58" s="520"/>
      <c r="G58" s="520"/>
      <c r="H58" s="520"/>
      <c r="I58" s="520"/>
      <c r="J58" s="520"/>
      <c r="K58" s="520"/>
      <c r="L58" s="520"/>
      <c r="M58" s="520"/>
      <c r="N58" s="520"/>
      <c r="O58" s="520"/>
      <c r="P58" s="520"/>
      <c r="Q58" s="520"/>
      <c r="R58" s="520"/>
      <c r="S58" s="520"/>
      <c r="T58" s="520"/>
      <c r="U58" s="520"/>
      <c r="V58" s="520"/>
      <c r="W58" s="520"/>
      <c r="X58" s="520"/>
      <c r="Y58" s="520"/>
      <c r="Z58" s="520"/>
      <c r="AA58" s="520"/>
      <c r="AB58" s="520"/>
      <c r="AC58" s="520"/>
      <c r="AD58" s="520"/>
      <c r="AE58" s="520"/>
      <c r="AF58" s="520"/>
      <c r="AG58" s="520"/>
      <c r="AH58" s="520"/>
      <c r="AI58" s="520"/>
      <c r="AJ58" s="520"/>
      <c r="AK58" s="520"/>
      <c r="AL58" s="520"/>
      <c r="AM58" s="520"/>
      <c r="AN58" s="520"/>
      <c r="AO58" s="520"/>
      <c r="AP58" s="520"/>
      <c r="AQ58" s="520"/>
      <c r="AR58" s="520"/>
    </row>
    <row r="60" spans="1:44">
      <c r="A60" s="3" t="s">
        <v>5</v>
      </c>
    </row>
  </sheetData>
  <mergeCells count="34">
    <mergeCell ref="A13:AI13"/>
    <mergeCell ref="A18:A23"/>
    <mergeCell ref="A24:A29"/>
    <mergeCell ref="A30:A35"/>
    <mergeCell ref="A50:AI50"/>
    <mergeCell ref="A51:AR58"/>
    <mergeCell ref="AK8:AR8"/>
    <mergeCell ref="A36:A41"/>
    <mergeCell ref="A42:A47"/>
    <mergeCell ref="AO50:AR50"/>
    <mergeCell ref="AP16:AR16"/>
    <mergeCell ref="AM15:AR15"/>
    <mergeCell ref="AL13:AR13"/>
    <mergeCell ref="A9:AR12"/>
    <mergeCell ref="I16:K16"/>
    <mergeCell ref="L16:N16"/>
    <mergeCell ref="O16:Q16"/>
    <mergeCell ref="R16:T16"/>
    <mergeCell ref="A1:AI1"/>
    <mergeCell ref="A3:AI3"/>
    <mergeCell ref="A8:AI8"/>
    <mergeCell ref="AM16:AO16"/>
    <mergeCell ref="X16:Z16"/>
    <mergeCell ref="AA16:AC16"/>
    <mergeCell ref="AD16:AF16"/>
    <mergeCell ref="AJ16:AL16"/>
    <mergeCell ref="AG16:AI16"/>
    <mergeCell ref="A16:B17"/>
    <mergeCell ref="C16:E16"/>
    <mergeCell ref="F16:H16"/>
    <mergeCell ref="A4:AR7"/>
    <mergeCell ref="AJ3:AR3"/>
    <mergeCell ref="AN1:AR1"/>
    <mergeCell ref="U16:W16"/>
  </mergeCells>
  <hyperlinks>
    <hyperlink ref="A60" location="Titelseite!A1" display="zurück zum Inhaltsverzeichnis" xr:uid="{00000000-0004-0000-1100-000000000000}"/>
  </hyperlinks>
  <pageMargins left="0.7" right="0.7" top="0.78740157499999996" bottom="0.78740157499999996" header="0.3" footer="0.3"/>
  <ignoredErrors>
    <ignoredError sqref="E20:AI23 E44:AI47 E38:AI41 E32:AI35 E26:AI29 E25:AI25 E24:F24 AI24 AF24:AG24 AC24:AD24 Z24:AA24 W24:X24 T24:U24 Q24:R24 N24:O24 K24:L24 H24:I24 E31:AI31 E30:F30 H30:I30 K30:L30 N30:O30 Q30:R30 T30:U30 W30:X30 Z30:AA30 AC30:AD30 AF30:AG30 AI30 E37:AI37 E36:F36 AI36 AF36:AG36 AC36:AD36 Z36:AA36 W36:X36 T36:U36 Q36:R36 N36:O36 K36:L36 H36:I36 E43:AI43 E42:F42 H42:I42 K42:L42 N42:O42 Q42:R42 T42:U42 W42:X42 Z42:AA42 AC42:AD42 AF42:AG42 AI42"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R52"/>
  <sheetViews>
    <sheetView topLeftCell="B1" zoomScaleNormal="100" workbookViewId="0">
      <selection sqref="A1:AR1"/>
    </sheetView>
  </sheetViews>
  <sheetFormatPr baseColWidth="10" defaultRowHeight="15"/>
  <cols>
    <col min="2" max="2" width="32.42578125" customWidth="1"/>
    <col min="3" max="4" width="11.42578125" hidden="1" customWidth="1"/>
    <col min="5" max="5" width="11.5703125" hidden="1" customWidth="1"/>
    <col min="6" max="7" width="11.42578125" hidden="1" customWidth="1"/>
    <col min="8" max="8" width="11.5703125" hidden="1" customWidth="1"/>
    <col min="9" max="10" width="11.42578125" hidden="1" customWidth="1"/>
    <col min="11" max="11" width="11.5703125" hidden="1" customWidth="1"/>
    <col min="12" max="13" width="11.42578125" hidden="1" customWidth="1"/>
    <col min="14" max="14" width="11.5703125" hidden="1" customWidth="1"/>
    <col min="15" max="15" width="11.42578125" hidden="1" customWidth="1"/>
    <col min="16" max="16" width="11.42578125" customWidth="1"/>
    <col min="17" max="17" width="11.5703125" customWidth="1"/>
    <col min="18" max="18" width="11.42578125" hidden="1" customWidth="1"/>
    <col min="19" max="20" width="11.42578125" customWidth="1"/>
    <col min="21" max="21" width="11.42578125" hidden="1" customWidth="1"/>
    <col min="22" max="23" width="11.42578125" customWidth="1"/>
    <col min="24" max="24" width="11.42578125" hidden="1" customWidth="1"/>
    <col min="25" max="26" width="11.42578125" customWidth="1"/>
    <col min="27" max="27" width="11.42578125" hidden="1" customWidth="1"/>
    <col min="28" max="29" width="11.42578125" customWidth="1"/>
    <col min="30" max="30" width="11.42578125" hidden="1" customWidth="1"/>
    <col min="31" max="32" width="11.42578125" customWidth="1"/>
    <col min="33" max="33" width="11.42578125" hidden="1" customWidth="1"/>
    <col min="34" max="35" width="11.42578125" customWidth="1"/>
    <col min="36" max="36" width="11.42578125" hidden="1" customWidth="1"/>
    <col min="37" max="38" width="11.42578125" customWidth="1"/>
    <col min="39" max="39" width="11.42578125" hidden="1" customWidth="1"/>
    <col min="40" max="41" width="11.42578125" customWidth="1"/>
    <col min="42" max="42" width="0" hidden="1" customWidth="1"/>
  </cols>
  <sheetData>
    <row r="1" spans="1:44" ht="18.75">
      <c r="A1" s="498" t="s">
        <v>100</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c r="AH1" s="498"/>
      <c r="AI1" s="498"/>
      <c r="AJ1" s="498"/>
      <c r="AK1" s="498"/>
      <c r="AL1" s="498"/>
      <c r="AM1" s="498"/>
      <c r="AN1" s="498"/>
      <c r="AO1" s="498"/>
      <c r="AP1" s="498"/>
      <c r="AQ1" s="498"/>
      <c r="AR1" s="498"/>
    </row>
    <row r="3" spans="1:44" ht="15.75">
      <c r="A3" s="497" t="s">
        <v>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row>
    <row r="4" spans="1:44" ht="14.45" customHeight="1">
      <c r="A4" s="520" t="s">
        <v>113</v>
      </c>
      <c r="B4" s="520"/>
      <c r="C4" s="520"/>
      <c r="D4" s="520"/>
      <c r="E4" s="520"/>
      <c r="F4" s="520"/>
      <c r="G4" s="520"/>
      <c r="H4" s="520"/>
      <c r="I4" s="520"/>
      <c r="J4" s="520"/>
      <c r="K4" s="520"/>
      <c r="L4" s="520"/>
      <c r="M4" s="520"/>
      <c r="N4" s="520"/>
      <c r="O4" s="520"/>
      <c r="P4" s="520"/>
      <c r="Q4" s="520"/>
      <c r="R4" s="520"/>
      <c r="S4" s="520"/>
      <c r="T4" s="520"/>
      <c r="U4" s="520"/>
      <c r="V4" s="520"/>
      <c r="W4" s="520"/>
      <c r="X4" s="520"/>
      <c r="Y4" s="520"/>
      <c r="Z4" s="520"/>
      <c r="AA4" s="520"/>
      <c r="AB4" s="520"/>
      <c r="AC4" s="520"/>
      <c r="AD4" s="520"/>
      <c r="AE4" s="520"/>
      <c r="AF4" s="520"/>
      <c r="AG4" s="520"/>
      <c r="AH4" s="520"/>
      <c r="AI4" s="520"/>
      <c r="AJ4" s="520"/>
      <c r="AK4" s="520"/>
      <c r="AL4" s="520"/>
      <c r="AM4" s="520"/>
      <c r="AN4" s="520"/>
      <c r="AO4" s="520"/>
      <c r="AP4" s="520"/>
      <c r="AQ4" s="520"/>
      <c r="AR4" s="520"/>
    </row>
    <row r="5" spans="1:44">
      <c r="A5" s="520"/>
      <c r="B5" s="520"/>
      <c r="C5" s="520"/>
      <c r="D5" s="520"/>
      <c r="E5" s="520"/>
      <c r="F5" s="520"/>
      <c r="G5" s="520"/>
      <c r="H5" s="520"/>
      <c r="I5" s="520"/>
      <c r="J5" s="520"/>
      <c r="K5" s="520"/>
      <c r="L5" s="520"/>
      <c r="M5" s="520"/>
      <c r="N5" s="520"/>
      <c r="O5" s="520"/>
      <c r="P5" s="520"/>
      <c r="Q5" s="520"/>
      <c r="R5" s="520"/>
      <c r="S5" s="520"/>
      <c r="T5" s="520"/>
      <c r="U5" s="520"/>
      <c r="V5" s="520"/>
      <c r="W5" s="520"/>
      <c r="X5" s="520"/>
      <c r="Y5" s="520"/>
      <c r="Z5" s="520"/>
      <c r="AA5" s="520"/>
      <c r="AB5" s="520"/>
      <c r="AC5" s="520"/>
      <c r="AD5" s="520"/>
      <c r="AE5" s="520"/>
      <c r="AF5" s="520"/>
      <c r="AG5" s="520"/>
      <c r="AH5" s="520"/>
      <c r="AI5" s="520"/>
      <c r="AJ5" s="520"/>
      <c r="AK5" s="520"/>
      <c r="AL5" s="520"/>
      <c r="AM5" s="520"/>
      <c r="AN5" s="520"/>
      <c r="AO5" s="520"/>
      <c r="AP5" s="520"/>
      <c r="AQ5" s="520"/>
      <c r="AR5" s="520"/>
    </row>
    <row r="6" spans="1:44">
      <c r="A6" s="520"/>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520"/>
      <c r="AB6" s="520"/>
      <c r="AC6" s="520"/>
      <c r="AD6" s="520"/>
      <c r="AE6" s="520"/>
      <c r="AF6" s="520"/>
      <c r="AG6" s="520"/>
      <c r="AH6" s="520"/>
      <c r="AI6" s="520"/>
      <c r="AJ6" s="520"/>
      <c r="AK6" s="520"/>
      <c r="AL6" s="520"/>
      <c r="AM6" s="520"/>
      <c r="AN6" s="520"/>
      <c r="AO6" s="520"/>
      <c r="AP6" s="520"/>
      <c r="AQ6" s="520"/>
      <c r="AR6" s="520"/>
    </row>
    <row r="7" spans="1:44">
      <c r="A7" s="520"/>
      <c r="B7" s="520"/>
      <c r="C7" s="520"/>
      <c r="D7" s="520"/>
      <c r="E7" s="520"/>
      <c r="F7" s="520"/>
      <c r="G7" s="520"/>
      <c r="H7" s="520"/>
      <c r="I7" s="520"/>
      <c r="J7" s="520"/>
      <c r="K7" s="520"/>
      <c r="L7" s="520"/>
      <c r="M7" s="520"/>
      <c r="N7" s="520"/>
      <c r="O7" s="520"/>
      <c r="P7" s="520"/>
      <c r="Q7" s="520"/>
      <c r="R7" s="520"/>
      <c r="S7" s="520"/>
      <c r="T7" s="520"/>
      <c r="U7" s="520"/>
      <c r="V7" s="520"/>
      <c r="W7" s="520"/>
      <c r="X7" s="520"/>
      <c r="Y7" s="520"/>
      <c r="Z7" s="520"/>
      <c r="AA7" s="520"/>
      <c r="AB7" s="520"/>
      <c r="AC7" s="520"/>
      <c r="AD7" s="520"/>
      <c r="AE7" s="520"/>
      <c r="AF7" s="520"/>
      <c r="AG7" s="520"/>
      <c r="AH7" s="520"/>
      <c r="AI7" s="520"/>
      <c r="AJ7" s="520"/>
      <c r="AK7" s="520"/>
      <c r="AL7" s="520"/>
      <c r="AM7" s="520"/>
      <c r="AN7" s="520"/>
      <c r="AO7" s="520"/>
      <c r="AP7" s="520"/>
      <c r="AQ7" s="520"/>
      <c r="AR7" s="520"/>
    </row>
    <row r="8" spans="1:44" ht="15.75">
      <c r="A8" s="497" t="s">
        <v>1</v>
      </c>
      <c r="B8" s="497"/>
      <c r="C8" s="497"/>
      <c r="D8" s="497"/>
      <c r="E8" s="497"/>
      <c r="F8" s="497"/>
      <c r="G8" s="497"/>
      <c r="H8" s="497"/>
      <c r="I8" s="497"/>
      <c r="J8" s="497"/>
      <c r="K8" s="497"/>
      <c r="L8" s="497"/>
      <c r="M8" s="497"/>
      <c r="N8" s="497"/>
      <c r="O8" s="497"/>
      <c r="P8" s="497"/>
      <c r="Q8" s="497"/>
      <c r="R8" s="497"/>
      <c r="S8" s="497"/>
      <c r="T8" s="497"/>
      <c r="U8" s="497"/>
      <c r="V8" s="497"/>
      <c r="W8" s="497"/>
      <c r="X8" s="497"/>
      <c r="Y8" s="497"/>
      <c r="Z8" s="497"/>
      <c r="AA8" s="497"/>
      <c r="AB8" s="497"/>
      <c r="AC8" s="497"/>
      <c r="AD8" s="497"/>
      <c r="AE8" s="497"/>
      <c r="AF8" s="497"/>
      <c r="AG8" s="497"/>
      <c r="AH8" s="497"/>
      <c r="AI8" s="497"/>
      <c r="AJ8" s="497"/>
      <c r="AK8" s="497"/>
      <c r="AL8" s="497"/>
      <c r="AM8" s="497"/>
      <c r="AN8" s="497"/>
      <c r="AO8" s="497"/>
      <c r="AP8" s="497"/>
      <c r="AQ8" s="497"/>
      <c r="AR8" s="497"/>
    </row>
    <row r="9" spans="1:44">
      <c r="A9" s="499" t="s">
        <v>11</v>
      </c>
      <c r="B9" s="499"/>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c r="AL9" s="499"/>
      <c r="AM9" s="499"/>
      <c r="AN9" s="499"/>
      <c r="AO9" s="499"/>
      <c r="AP9" s="499"/>
      <c r="AQ9" s="499"/>
      <c r="AR9" s="499"/>
    </row>
    <row r="10" spans="1:44">
      <c r="A10" s="499"/>
      <c r="B10" s="499"/>
      <c r="C10" s="499"/>
      <c r="D10" s="499"/>
      <c r="E10" s="499"/>
      <c r="F10" s="499"/>
      <c r="G10" s="499"/>
      <c r="H10" s="499"/>
      <c r="I10" s="499"/>
      <c r="J10" s="499"/>
      <c r="K10" s="499"/>
      <c r="L10" s="499"/>
      <c r="M10" s="499"/>
      <c r="N10" s="499"/>
      <c r="O10" s="499"/>
      <c r="P10" s="499"/>
      <c r="Q10" s="499"/>
      <c r="R10" s="499"/>
      <c r="S10" s="499"/>
      <c r="T10" s="499"/>
      <c r="U10" s="499"/>
      <c r="V10" s="499"/>
      <c r="W10" s="499"/>
      <c r="X10" s="499"/>
      <c r="Y10" s="499"/>
      <c r="Z10" s="499"/>
      <c r="AA10" s="499"/>
      <c r="AB10" s="499"/>
      <c r="AC10" s="499"/>
      <c r="AD10" s="499"/>
      <c r="AE10" s="499"/>
      <c r="AF10" s="499"/>
      <c r="AG10" s="499"/>
      <c r="AH10" s="499"/>
      <c r="AI10" s="499"/>
      <c r="AJ10" s="499"/>
      <c r="AK10" s="499"/>
      <c r="AL10" s="499"/>
      <c r="AM10" s="499"/>
      <c r="AN10" s="499"/>
      <c r="AO10" s="499"/>
      <c r="AP10" s="499"/>
      <c r="AQ10" s="499"/>
      <c r="AR10" s="499"/>
    </row>
    <row r="11" spans="1:44">
      <c r="A11" s="499"/>
      <c r="B11" s="499"/>
      <c r="C11" s="499"/>
      <c r="D11" s="499"/>
      <c r="E11" s="499"/>
      <c r="F11" s="499"/>
      <c r="G11" s="499"/>
      <c r="H11" s="499"/>
      <c r="I11" s="499"/>
      <c r="J11" s="499"/>
      <c r="K11" s="499"/>
      <c r="L11" s="499"/>
      <c r="M11" s="499"/>
      <c r="N11" s="499"/>
      <c r="O11" s="499"/>
      <c r="P11" s="499"/>
      <c r="Q11" s="499"/>
      <c r="R11" s="499"/>
      <c r="S11" s="499"/>
      <c r="T11" s="499"/>
      <c r="U11" s="499"/>
      <c r="V11" s="499"/>
      <c r="W11" s="499"/>
      <c r="X11" s="499"/>
      <c r="Y11" s="499"/>
      <c r="Z11" s="499"/>
      <c r="AA11" s="499"/>
      <c r="AB11" s="499"/>
      <c r="AC11" s="499"/>
      <c r="AD11" s="499"/>
      <c r="AE11" s="499"/>
      <c r="AF11" s="499"/>
      <c r="AG11" s="499"/>
      <c r="AH11" s="499"/>
      <c r="AI11" s="499"/>
      <c r="AJ11" s="499"/>
      <c r="AK11" s="499"/>
      <c r="AL11" s="499"/>
      <c r="AM11" s="499"/>
      <c r="AN11" s="499"/>
      <c r="AO11" s="499"/>
      <c r="AP11" s="499"/>
      <c r="AQ11" s="499"/>
      <c r="AR11" s="499"/>
    </row>
    <row r="12" spans="1:44">
      <c r="A12" s="499"/>
      <c r="B12" s="499"/>
      <c r="C12" s="499"/>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499"/>
      <c r="AI12" s="499"/>
      <c r="AJ12" s="499"/>
      <c r="AK12" s="499"/>
      <c r="AL12" s="499"/>
      <c r="AM12" s="499"/>
      <c r="AN12" s="499"/>
      <c r="AO12" s="499"/>
      <c r="AP12" s="499"/>
      <c r="AQ12" s="499"/>
      <c r="AR12" s="499"/>
    </row>
    <row r="13" spans="1:44" ht="15.75">
      <c r="A13" s="497" t="s">
        <v>2</v>
      </c>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497"/>
    </row>
    <row r="15" spans="1:44">
      <c r="A15" s="510" t="s">
        <v>172</v>
      </c>
      <c r="B15" s="510"/>
      <c r="C15" s="510"/>
      <c r="D15" s="510"/>
      <c r="E15" s="510"/>
      <c r="F15" s="510"/>
      <c r="G15" s="510"/>
      <c r="H15" s="510"/>
      <c r="I15" s="510"/>
      <c r="J15" s="510"/>
      <c r="K15" s="510"/>
      <c r="L15" s="510"/>
      <c r="M15" s="510"/>
      <c r="N15" s="510"/>
      <c r="O15" s="510"/>
      <c r="P15" s="510"/>
      <c r="Q15" s="510"/>
      <c r="R15" s="510"/>
      <c r="S15" s="510"/>
      <c r="T15" s="510"/>
      <c r="U15" s="510"/>
      <c r="V15" s="510"/>
      <c r="W15" s="510"/>
      <c r="X15" s="510"/>
      <c r="Y15" s="510"/>
      <c r="Z15" s="510"/>
      <c r="AA15" s="510"/>
      <c r="AB15" s="510"/>
      <c r="AC15" s="510"/>
      <c r="AD15" s="510"/>
      <c r="AE15" s="510"/>
      <c r="AF15" s="510"/>
      <c r="AG15" s="510"/>
      <c r="AH15" s="510"/>
      <c r="AI15" s="510"/>
      <c r="AJ15" s="510"/>
      <c r="AK15" s="510"/>
      <c r="AL15" s="510"/>
      <c r="AM15" s="510"/>
      <c r="AN15" s="510"/>
      <c r="AO15" s="510"/>
      <c r="AP15" s="510"/>
      <c r="AQ15" s="510"/>
      <c r="AR15" s="510"/>
    </row>
    <row r="16" spans="1:44">
      <c r="A16" s="505"/>
      <c r="B16" s="506"/>
      <c r="C16" s="509" t="s">
        <v>12</v>
      </c>
      <c r="D16" s="509"/>
      <c r="E16" s="509"/>
      <c r="F16" s="502" t="s">
        <v>13</v>
      </c>
      <c r="G16" s="509"/>
      <c r="H16" s="503"/>
      <c r="I16" s="502" t="s">
        <v>14</v>
      </c>
      <c r="J16" s="509"/>
      <c r="K16" s="503"/>
      <c r="L16" s="502" t="s">
        <v>15</v>
      </c>
      <c r="M16" s="509"/>
      <c r="N16" s="503"/>
      <c r="O16" s="502" t="s">
        <v>16</v>
      </c>
      <c r="P16" s="509"/>
      <c r="Q16" s="503"/>
      <c r="R16" s="502" t="s">
        <v>17</v>
      </c>
      <c r="S16" s="509"/>
      <c r="T16" s="503"/>
      <c r="U16" s="502" t="s">
        <v>18</v>
      </c>
      <c r="V16" s="509"/>
      <c r="W16" s="503"/>
      <c r="X16" s="502" t="s">
        <v>19</v>
      </c>
      <c r="Y16" s="509"/>
      <c r="Z16" s="503"/>
      <c r="AA16" s="502" t="s">
        <v>20</v>
      </c>
      <c r="AB16" s="509"/>
      <c r="AC16" s="503"/>
      <c r="AD16" s="502" t="s">
        <v>21</v>
      </c>
      <c r="AE16" s="509"/>
      <c r="AF16" s="503"/>
      <c r="AG16" s="502" t="s">
        <v>78</v>
      </c>
      <c r="AH16" s="509"/>
      <c r="AI16" s="503"/>
      <c r="AJ16" s="502" t="s">
        <v>163</v>
      </c>
      <c r="AK16" s="509"/>
      <c r="AL16" s="503"/>
      <c r="AM16" s="502" t="s">
        <v>216</v>
      </c>
      <c r="AN16" s="509"/>
      <c r="AO16" s="503"/>
      <c r="AP16" s="502" t="s">
        <v>242</v>
      </c>
      <c r="AQ16" s="509"/>
      <c r="AR16" s="503"/>
    </row>
    <row r="17" spans="1:44" ht="45">
      <c r="A17" s="507"/>
      <c r="B17" s="508"/>
      <c r="C17" s="37" t="s">
        <v>8</v>
      </c>
      <c r="D17" s="38" t="s">
        <v>112</v>
      </c>
      <c r="E17" s="38" t="s">
        <v>28</v>
      </c>
      <c r="F17" s="37" t="s">
        <v>8</v>
      </c>
      <c r="G17" s="38" t="s">
        <v>112</v>
      </c>
      <c r="H17" s="39" t="s">
        <v>28</v>
      </c>
      <c r="I17" s="37" t="s">
        <v>8</v>
      </c>
      <c r="J17" s="38" t="s">
        <v>112</v>
      </c>
      <c r="K17" s="39" t="s">
        <v>28</v>
      </c>
      <c r="L17" s="37" t="s">
        <v>8</v>
      </c>
      <c r="M17" s="38" t="s">
        <v>112</v>
      </c>
      <c r="N17" s="39" t="s">
        <v>28</v>
      </c>
      <c r="O17" s="37" t="s">
        <v>8</v>
      </c>
      <c r="P17" s="38" t="s">
        <v>112</v>
      </c>
      <c r="Q17" s="39" t="s">
        <v>28</v>
      </c>
      <c r="R17" s="37" t="s">
        <v>8</v>
      </c>
      <c r="S17" s="38" t="s">
        <v>112</v>
      </c>
      <c r="T17" s="39" t="s">
        <v>28</v>
      </c>
      <c r="U17" s="37" t="s">
        <v>8</v>
      </c>
      <c r="V17" s="38" t="s">
        <v>112</v>
      </c>
      <c r="W17" s="39" t="s">
        <v>28</v>
      </c>
      <c r="X17" s="37" t="s">
        <v>8</v>
      </c>
      <c r="Y17" s="38" t="s">
        <v>112</v>
      </c>
      <c r="Z17" s="39" t="s">
        <v>28</v>
      </c>
      <c r="AA17" s="37" t="s">
        <v>8</v>
      </c>
      <c r="AB17" s="38" t="s">
        <v>112</v>
      </c>
      <c r="AC17" s="39" t="s">
        <v>28</v>
      </c>
      <c r="AD17" s="37" t="s">
        <v>8</v>
      </c>
      <c r="AE17" s="38" t="s">
        <v>112</v>
      </c>
      <c r="AF17" s="39" t="s">
        <v>28</v>
      </c>
      <c r="AG17" s="37" t="s">
        <v>8</v>
      </c>
      <c r="AH17" s="38" t="s">
        <v>112</v>
      </c>
      <c r="AI17" s="39" t="s">
        <v>28</v>
      </c>
      <c r="AJ17" s="37" t="s">
        <v>8</v>
      </c>
      <c r="AK17" s="38" t="s">
        <v>112</v>
      </c>
      <c r="AL17" s="39" t="s">
        <v>28</v>
      </c>
      <c r="AM17" s="37" t="s">
        <v>8</v>
      </c>
      <c r="AN17" s="38" t="s">
        <v>112</v>
      </c>
      <c r="AO17" s="39" t="s">
        <v>28</v>
      </c>
      <c r="AP17" s="37" t="s">
        <v>8</v>
      </c>
      <c r="AQ17" s="38" t="s">
        <v>112</v>
      </c>
      <c r="AR17" s="39" t="s">
        <v>28</v>
      </c>
    </row>
    <row r="18" spans="1:44" s="14" customFormat="1" ht="45">
      <c r="A18" s="511" t="s">
        <v>22</v>
      </c>
      <c r="B18" s="89" t="s">
        <v>135</v>
      </c>
      <c r="C18" s="208">
        <f>SUM(C19:C21)</f>
        <v>2339</v>
      </c>
      <c r="D18" s="210">
        <f>SUM(D19:D21)</f>
        <v>1448.1609999999998</v>
      </c>
      <c r="E18" s="295">
        <f>D18/C18*100</f>
        <v>61.913681060282165</v>
      </c>
      <c r="F18" s="208">
        <f>SUM(F19:F21)</f>
        <v>2350</v>
      </c>
      <c r="G18" s="210">
        <f>SUM(G19:G21)</f>
        <v>1446.9940000000001</v>
      </c>
      <c r="H18" s="296">
        <f>G18/F18*100</f>
        <v>61.574212765957448</v>
      </c>
      <c r="I18" s="208">
        <f>SUM(I19:I21)</f>
        <v>2111</v>
      </c>
      <c r="J18" s="210">
        <f>SUM(J19:J21)</f>
        <v>1163.4469999999999</v>
      </c>
      <c r="K18" s="296">
        <f>J18/I18*100</f>
        <v>55.113548081477973</v>
      </c>
      <c r="L18" s="208">
        <f>SUM(L19:L21)</f>
        <v>2076</v>
      </c>
      <c r="M18" s="210">
        <f>SUM(M19:M21)</f>
        <v>1125.4069999999999</v>
      </c>
      <c r="N18" s="296">
        <f>M18/L18*100</f>
        <v>54.21035645472061</v>
      </c>
      <c r="O18" s="208">
        <f>SUM(O19:O21)</f>
        <v>2159</v>
      </c>
      <c r="P18" s="210">
        <f>SUM(P19:P21)</f>
        <v>1132.9270000000001</v>
      </c>
      <c r="Q18" s="296">
        <f>P18/O18*100</f>
        <v>52.474617878647535</v>
      </c>
      <c r="R18" s="208">
        <f>SUM(R19:R21)</f>
        <v>2188</v>
      </c>
      <c r="S18" s="210">
        <f>SUM(S19:S21)</f>
        <v>1167.271</v>
      </c>
      <c r="T18" s="296">
        <f>S18/R18*100</f>
        <v>53.348765996343694</v>
      </c>
      <c r="U18" s="208">
        <f>SUM(U19:U21)</f>
        <v>2027</v>
      </c>
      <c r="V18" s="210">
        <f>SUM(V19:V21)</f>
        <v>1042.8</v>
      </c>
      <c r="W18" s="296">
        <f>V18/U18*100</f>
        <v>51.445485939812528</v>
      </c>
      <c r="X18" s="208">
        <f>SUM(X19:X21)</f>
        <v>2149</v>
      </c>
      <c r="Y18" s="210">
        <f>SUM(Y19:Y21)</f>
        <v>1160.162</v>
      </c>
      <c r="Z18" s="296">
        <f>Y18/X18*100</f>
        <v>53.986133085155885</v>
      </c>
      <c r="AA18" s="208">
        <f>SUM(AA19:AA21)</f>
        <v>2243</v>
      </c>
      <c r="AB18" s="210">
        <f>SUM(AB19:AB21)</f>
        <v>1221.3090000000002</v>
      </c>
      <c r="AC18" s="296">
        <f>AB18/AA18*100</f>
        <v>54.449799375835937</v>
      </c>
      <c r="AD18" s="208">
        <f>SUM(AD19:AD21)</f>
        <v>1711</v>
      </c>
      <c r="AE18" s="210">
        <f>SUM(AE19:AE21)</f>
        <v>760.16399999999999</v>
      </c>
      <c r="AF18" s="296">
        <f>AE18/AD18*100</f>
        <v>44.42805376972531</v>
      </c>
      <c r="AG18" s="208">
        <f>SUM(AG19:AG21)</f>
        <v>2236</v>
      </c>
      <c r="AH18" s="210">
        <f>SUM(AH19:AH21)</f>
        <v>1291</v>
      </c>
      <c r="AI18" s="296">
        <f t="shared" ref="AI18:AI38" si="0">AH18/AG18*100</f>
        <v>57.73703041144902</v>
      </c>
      <c r="AJ18" s="208">
        <v>2016</v>
      </c>
      <c r="AK18" s="210">
        <v>978</v>
      </c>
      <c r="AL18" s="296">
        <f t="shared" ref="AL18:AL38" si="1">AK18/AJ18*100</f>
        <v>48.511904761904759</v>
      </c>
      <c r="AM18" s="208">
        <v>2159</v>
      </c>
      <c r="AN18" s="210">
        <v>1079</v>
      </c>
      <c r="AO18" s="296">
        <f t="shared" ref="AO18:AO38" si="2">AN18/AM18*100</f>
        <v>49.976841130152849</v>
      </c>
      <c r="AP18" s="208">
        <v>2266</v>
      </c>
      <c r="AQ18" s="210">
        <v>1247</v>
      </c>
      <c r="AR18" s="296">
        <f t="shared" ref="AR18:AR38" si="3">AQ18/AP18*100</f>
        <v>55.030891438658422</v>
      </c>
    </row>
    <row r="19" spans="1:44">
      <c r="A19" s="512"/>
      <c r="B19" s="74" t="s">
        <v>83</v>
      </c>
      <c r="C19" s="144">
        <v>1466</v>
      </c>
      <c r="D19" s="170">
        <f>E19*C19/100</f>
        <v>1290.08</v>
      </c>
      <c r="E19" s="200">
        <v>88</v>
      </c>
      <c r="F19" s="144">
        <v>1436</v>
      </c>
      <c r="G19" s="170">
        <f>H19*F19/100</f>
        <v>1242.1400000000001</v>
      </c>
      <c r="H19" s="216">
        <v>86.5</v>
      </c>
      <c r="I19" s="144">
        <v>1139</v>
      </c>
      <c r="J19" s="170">
        <f>K19*I19/100</f>
        <v>970.428</v>
      </c>
      <c r="K19" s="216">
        <v>85.2</v>
      </c>
      <c r="L19" s="144">
        <v>1061</v>
      </c>
      <c r="M19" s="170">
        <f>N19*L19/100</f>
        <v>930.49699999999996</v>
      </c>
      <c r="N19" s="216">
        <v>87.7</v>
      </c>
      <c r="O19" s="144">
        <v>1038</v>
      </c>
      <c r="P19" s="170">
        <f>Q19*O19/100</f>
        <v>905.13600000000008</v>
      </c>
      <c r="Q19" s="216">
        <v>87.2</v>
      </c>
      <c r="R19" s="144">
        <v>1048</v>
      </c>
      <c r="S19" s="170">
        <f>T19*R19/100</f>
        <v>937.96</v>
      </c>
      <c r="T19" s="216">
        <v>89.5</v>
      </c>
      <c r="U19" s="144">
        <v>910</v>
      </c>
      <c r="V19" s="170">
        <f>W19*U19/100</f>
        <v>819.91</v>
      </c>
      <c r="W19" s="216">
        <v>90.1</v>
      </c>
      <c r="X19" s="144">
        <v>1040</v>
      </c>
      <c r="Y19" s="170">
        <f>Z19*X19/100</f>
        <v>938.08</v>
      </c>
      <c r="Z19" s="216">
        <v>90.2</v>
      </c>
      <c r="AA19" s="144">
        <v>1107</v>
      </c>
      <c r="AB19" s="170">
        <f>AC19*AA19/100</f>
        <v>1018.44</v>
      </c>
      <c r="AC19" s="216">
        <v>92</v>
      </c>
      <c r="AD19" s="144">
        <v>612</v>
      </c>
      <c r="AE19" s="170">
        <f>AF19*AD19/100</f>
        <v>558.14400000000001</v>
      </c>
      <c r="AF19" s="216">
        <v>91.2</v>
      </c>
      <c r="AG19" s="144">
        <v>1093</v>
      </c>
      <c r="AH19" s="170">
        <v>1017</v>
      </c>
      <c r="AI19" s="202">
        <f t="shared" si="0"/>
        <v>93.046660567246107</v>
      </c>
      <c r="AJ19" s="144">
        <v>853</v>
      </c>
      <c r="AK19" s="170">
        <v>753</v>
      </c>
      <c r="AL19" s="202">
        <f t="shared" si="1"/>
        <v>88.276670574443145</v>
      </c>
      <c r="AM19" s="144">
        <v>980</v>
      </c>
      <c r="AN19" s="170">
        <v>833</v>
      </c>
      <c r="AO19" s="202">
        <f t="shared" si="2"/>
        <v>85</v>
      </c>
      <c r="AP19" s="144">
        <v>1154</v>
      </c>
      <c r="AQ19" s="170">
        <v>1015</v>
      </c>
      <c r="AR19" s="202">
        <f t="shared" si="3"/>
        <v>87.954939341421152</v>
      </c>
    </row>
    <row r="20" spans="1:44">
      <c r="A20" s="512"/>
      <c r="B20" s="74" t="s">
        <v>85</v>
      </c>
      <c r="C20" s="144">
        <v>352</v>
      </c>
      <c r="D20" s="170">
        <f>E20*C20/100</f>
        <v>95.04</v>
      </c>
      <c r="E20" s="200">
        <v>27</v>
      </c>
      <c r="F20" s="144">
        <v>359</v>
      </c>
      <c r="G20" s="170">
        <f>H20*F20/100</f>
        <v>118.82899999999999</v>
      </c>
      <c r="H20" s="216">
        <v>33.1</v>
      </c>
      <c r="I20" s="144">
        <v>481</v>
      </c>
      <c r="J20" s="170">
        <f>K20*I20/100</f>
        <v>139.00899999999999</v>
      </c>
      <c r="K20" s="216">
        <v>28.9</v>
      </c>
      <c r="L20" s="144">
        <v>480</v>
      </c>
      <c r="M20" s="170">
        <f>N20*L20/100</f>
        <v>133.91999999999999</v>
      </c>
      <c r="N20" s="216">
        <v>27.9</v>
      </c>
      <c r="O20" s="144">
        <v>532</v>
      </c>
      <c r="P20" s="170">
        <f>Q20*O20/100</f>
        <v>138.852</v>
      </c>
      <c r="Q20" s="216">
        <v>26.1</v>
      </c>
      <c r="R20" s="144">
        <v>621</v>
      </c>
      <c r="S20" s="170">
        <f>T20*R20/100</f>
        <v>173.25899999999999</v>
      </c>
      <c r="T20" s="216">
        <v>27.9</v>
      </c>
      <c r="U20" s="144">
        <v>618</v>
      </c>
      <c r="V20" s="170">
        <f>W20*U20/100</f>
        <v>165.00599999999997</v>
      </c>
      <c r="W20" s="216">
        <v>26.7</v>
      </c>
      <c r="X20" s="144">
        <v>630</v>
      </c>
      <c r="Y20" s="170">
        <f>Z20*X20/100</f>
        <v>175.14</v>
      </c>
      <c r="Z20" s="216">
        <v>27.8</v>
      </c>
      <c r="AA20" s="144">
        <v>617</v>
      </c>
      <c r="AB20" s="170">
        <f>AC20*AA20/100</f>
        <v>149.93100000000001</v>
      </c>
      <c r="AC20" s="216">
        <v>24.3</v>
      </c>
      <c r="AD20" s="144">
        <v>623</v>
      </c>
      <c r="AE20" s="170">
        <f>AF20*AD20/100</f>
        <v>142.04399999999998</v>
      </c>
      <c r="AF20" s="216">
        <v>22.8</v>
      </c>
      <c r="AG20" s="144">
        <v>642</v>
      </c>
      <c r="AH20" s="170">
        <v>184</v>
      </c>
      <c r="AI20" s="202">
        <f t="shared" si="0"/>
        <v>28.660436137071649</v>
      </c>
      <c r="AJ20" s="144">
        <v>591</v>
      </c>
      <c r="AK20" s="170">
        <v>150</v>
      </c>
      <c r="AL20" s="202">
        <f t="shared" si="1"/>
        <v>25.380710659898476</v>
      </c>
      <c r="AM20" s="144">
        <v>623</v>
      </c>
      <c r="AN20" s="170">
        <v>166</v>
      </c>
      <c r="AO20" s="202">
        <f t="shared" si="2"/>
        <v>26.645264847512038</v>
      </c>
      <c r="AP20" s="144">
        <v>643</v>
      </c>
      <c r="AQ20" s="170">
        <v>166</v>
      </c>
      <c r="AR20" s="202">
        <f t="shared" si="3"/>
        <v>25.816485225505442</v>
      </c>
    </row>
    <row r="21" spans="1:44">
      <c r="A21" s="513"/>
      <c r="B21" s="100" t="s">
        <v>87</v>
      </c>
      <c r="C21" s="211">
        <v>521</v>
      </c>
      <c r="D21" s="170">
        <f>E21*C21/100</f>
        <v>63.040999999999997</v>
      </c>
      <c r="E21" s="217">
        <v>12.1</v>
      </c>
      <c r="F21" s="211">
        <v>555</v>
      </c>
      <c r="G21" s="170">
        <f>H21*F21/100</f>
        <v>86.025000000000006</v>
      </c>
      <c r="H21" s="218">
        <v>15.5</v>
      </c>
      <c r="I21" s="211">
        <v>491</v>
      </c>
      <c r="J21" s="170">
        <f>K21*I21/100</f>
        <v>54.01</v>
      </c>
      <c r="K21" s="218">
        <v>11</v>
      </c>
      <c r="L21" s="211">
        <v>535</v>
      </c>
      <c r="M21" s="170">
        <f>N21*L21/100</f>
        <v>60.99</v>
      </c>
      <c r="N21" s="218">
        <v>11.4</v>
      </c>
      <c r="O21" s="211">
        <v>589</v>
      </c>
      <c r="P21" s="170">
        <f>Q21*O21/100</f>
        <v>88.938999999999993</v>
      </c>
      <c r="Q21" s="218">
        <v>15.1</v>
      </c>
      <c r="R21" s="211">
        <v>519</v>
      </c>
      <c r="S21" s="170">
        <f>T21*R21/100</f>
        <v>56.052000000000007</v>
      </c>
      <c r="T21" s="218">
        <v>10.8</v>
      </c>
      <c r="U21" s="211">
        <v>499</v>
      </c>
      <c r="V21" s="170">
        <f>W21*U21/100</f>
        <v>57.883999999999993</v>
      </c>
      <c r="W21" s="218">
        <v>11.6</v>
      </c>
      <c r="X21" s="211">
        <v>479</v>
      </c>
      <c r="Y21" s="170">
        <f>Z21*X21/100</f>
        <v>46.942000000000007</v>
      </c>
      <c r="Z21" s="218">
        <v>9.8000000000000007</v>
      </c>
      <c r="AA21" s="211">
        <v>519</v>
      </c>
      <c r="AB21" s="170">
        <f>AC21*AA21/100</f>
        <v>52.937999999999995</v>
      </c>
      <c r="AC21" s="218">
        <v>10.199999999999999</v>
      </c>
      <c r="AD21" s="211">
        <v>476</v>
      </c>
      <c r="AE21" s="170">
        <f>AF21*AD21/100</f>
        <v>59.975999999999992</v>
      </c>
      <c r="AF21" s="218">
        <v>12.6</v>
      </c>
      <c r="AG21" s="211">
        <v>501</v>
      </c>
      <c r="AH21" s="170">
        <v>90</v>
      </c>
      <c r="AI21" s="268">
        <f t="shared" si="0"/>
        <v>17.964071856287426</v>
      </c>
      <c r="AJ21" s="211">
        <v>530</v>
      </c>
      <c r="AK21" s="170">
        <v>72</v>
      </c>
      <c r="AL21" s="268">
        <f t="shared" si="1"/>
        <v>13.584905660377359</v>
      </c>
      <c r="AM21" s="211">
        <v>517</v>
      </c>
      <c r="AN21" s="170">
        <v>79</v>
      </c>
      <c r="AO21" s="268">
        <f t="shared" si="2"/>
        <v>15.28046421663443</v>
      </c>
      <c r="AP21" s="211">
        <v>431</v>
      </c>
      <c r="AQ21" s="170">
        <v>64</v>
      </c>
      <c r="AR21" s="268">
        <f t="shared" si="3"/>
        <v>14.849187935034802</v>
      </c>
    </row>
    <row r="22" spans="1:44" s="14" customFormat="1" ht="45">
      <c r="A22" s="511" t="s">
        <v>88</v>
      </c>
      <c r="B22" s="89" t="s">
        <v>135</v>
      </c>
      <c r="C22" s="208">
        <f>SUM(C23:C25)</f>
        <v>2039</v>
      </c>
      <c r="D22" s="210">
        <f>SUM(D23:D25)</f>
        <v>1482.2710000000002</v>
      </c>
      <c r="E22" s="295">
        <f>D22/C22*100</f>
        <v>72.695978420794518</v>
      </c>
      <c r="F22" s="208">
        <f>SUM(F23:F25)</f>
        <v>1774</v>
      </c>
      <c r="G22" s="210">
        <f>SUM(G23:G25)</f>
        <v>1264.653</v>
      </c>
      <c r="H22" s="296">
        <f>G22/F22*100</f>
        <v>71.288218714768874</v>
      </c>
      <c r="I22" s="208">
        <f>SUM(I23:I25)</f>
        <v>1506</v>
      </c>
      <c r="J22" s="210">
        <f>SUM(J23:J25)</f>
        <v>1019.04</v>
      </c>
      <c r="K22" s="296">
        <f>J22/I22*100</f>
        <v>67.665338645418331</v>
      </c>
      <c r="L22" s="208">
        <f>SUM(L23:L25)</f>
        <v>1504</v>
      </c>
      <c r="M22" s="210">
        <f>SUM(M23:M25)</f>
        <v>1015.046</v>
      </c>
      <c r="N22" s="296">
        <f>M22/L22*100</f>
        <v>67.489760638297881</v>
      </c>
      <c r="O22" s="208">
        <f>SUM(O23:O25)</f>
        <v>1510</v>
      </c>
      <c r="P22" s="210">
        <f>SUM(P23:P25)</f>
        <v>1024.2540000000001</v>
      </c>
      <c r="Q22" s="296">
        <f>P22/O22*100</f>
        <v>67.831390728476819</v>
      </c>
      <c r="R22" s="208">
        <f>SUM(R23:R25)</f>
        <v>1415</v>
      </c>
      <c r="S22" s="210">
        <f>SUM(S23:S25)</f>
        <v>964.36900000000003</v>
      </c>
      <c r="T22" s="296">
        <f>S22/R22*100</f>
        <v>68.153286219081281</v>
      </c>
      <c r="U22" s="208">
        <f>SUM(U23:U25)</f>
        <v>1340</v>
      </c>
      <c r="V22" s="210">
        <f>SUM(V23:V25)</f>
        <v>910.68299999999999</v>
      </c>
      <c r="W22" s="296">
        <f>V22/U22*100</f>
        <v>67.961417910447764</v>
      </c>
      <c r="X22" s="208">
        <f>SUM(X23:X25)</f>
        <v>1494</v>
      </c>
      <c r="Y22" s="210">
        <f>SUM(Y23:Y25)</f>
        <v>1015.2240000000002</v>
      </c>
      <c r="Z22" s="296">
        <f>Y22/X22*100</f>
        <v>67.953413654618487</v>
      </c>
      <c r="AA22" s="208">
        <f>SUM(AA23:AA25)</f>
        <v>1489</v>
      </c>
      <c r="AB22" s="210">
        <f>SUM(AB23:AB25)</f>
        <v>1042.8789999999999</v>
      </c>
      <c r="AC22" s="296">
        <f>AB22/AA22*100</f>
        <v>70.038885157824041</v>
      </c>
      <c r="AD22" s="208">
        <f>SUM(AD23:AD25)</f>
        <v>1415</v>
      </c>
      <c r="AE22" s="210">
        <f>SUM(AE23:AE25)</f>
        <v>973.69200000000001</v>
      </c>
      <c r="AF22" s="296">
        <f>AE22/AD22*100</f>
        <v>68.812155477031794</v>
      </c>
      <c r="AG22" s="208">
        <f>SUM(AG23:AG25)</f>
        <v>1058</v>
      </c>
      <c r="AH22" s="210">
        <f>SUM(AH23:AH25)</f>
        <v>630</v>
      </c>
      <c r="AI22" s="296">
        <f t="shared" si="0"/>
        <v>59.546313799621927</v>
      </c>
      <c r="AJ22" s="208">
        <v>1394</v>
      </c>
      <c r="AK22" s="210">
        <v>959</v>
      </c>
      <c r="AL22" s="296">
        <f t="shared" si="1"/>
        <v>68.794835007173603</v>
      </c>
      <c r="AM22" s="208">
        <v>1397</v>
      </c>
      <c r="AN22" s="210">
        <v>976</v>
      </c>
      <c r="AO22" s="296">
        <f t="shared" si="2"/>
        <v>69.863994273443097</v>
      </c>
      <c r="AP22" s="208">
        <v>1372</v>
      </c>
      <c r="AQ22" s="210">
        <v>896</v>
      </c>
      <c r="AR22" s="296">
        <f t="shared" si="3"/>
        <v>65.306122448979593</v>
      </c>
    </row>
    <row r="23" spans="1:44">
      <c r="A23" s="512"/>
      <c r="B23" s="74" t="s">
        <v>83</v>
      </c>
      <c r="C23" s="144">
        <v>1542</v>
      </c>
      <c r="D23" s="170">
        <f>E23*C23/100</f>
        <v>1372.38</v>
      </c>
      <c r="E23" s="215">
        <v>89</v>
      </c>
      <c r="F23" s="144">
        <v>1311</v>
      </c>
      <c r="G23" s="170">
        <f>H23*F23/100</f>
        <v>1170.723</v>
      </c>
      <c r="H23" s="216">
        <v>89.3</v>
      </c>
      <c r="I23" s="144">
        <v>1008</v>
      </c>
      <c r="J23" s="170">
        <f>K23*I23/100</f>
        <v>895.10399999999993</v>
      </c>
      <c r="K23" s="216">
        <v>88.8</v>
      </c>
      <c r="L23" s="144">
        <v>1024</v>
      </c>
      <c r="M23" s="170">
        <f>N23*L23/100</f>
        <v>892.928</v>
      </c>
      <c r="N23" s="216">
        <v>87.2</v>
      </c>
      <c r="O23" s="144">
        <v>997</v>
      </c>
      <c r="P23" s="170">
        <f>Q23*O23/100</f>
        <v>886.33300000000008</v>
      </c>
      <c r="Q23" s="216">
        <v>88.9</v>
      </c>
      <c r="R23" s="144">
        <v>979</v>
      </c>
      <c r="S23" s="170">
        <f>T23*R23/100</f>
        <v>870.33100000000002</v>
      </c>
      <c r="T23" s="216">
        <v>88.9</v>
      </c>
      <c r="U23" s="144">
        <v>911</v>
      </c>
      <c r="V23" s="170">
        <f>W23*U23/100</f>
        <v>801.68</v>
      </c>
      <c r="W23" s="216">
        <v>88</v>
      </c>
      <c r="X23" s="144">
        <v>998</v>
      </c>
      <c r="Y23" s="170">
        <f>Z23*X23/100</f>
        <v>892.2120000000001</v>
      </c>
      <c r="Z23" s="216">
        <v>89.4</v>
      </c>
      <c r="AA23" s="144">
        <v>1021</v>
      </c>
      <c r="AB23" s="170">
        <f>AC23*AA23/100</f>
        <v>913.79499999999996</v>
      </c>
      <c r="AC23" s="216">
        <v>89.5</v>
      </c>
      <c r="AD23" s="144">
        <v>928</v>
      </c>
      <c r="AE23" s="170">
        <f>AF23*AD23/100</f>
        <v>841.69600000000003</v>
      </c>
      <c r="AF23" s="216">
        <v>90.7</v>
      </c>
      <c r="AG23" s="144">
        <v>588</v>
      </c>
      <c r="AH23" s="170">
        <v>527</v>
      </c>
      <c r="AI23" s="202">
        <f t="shared" si="0"/>
        <v>89.625850340136054</v>
      </c>
      <c r="AJ23" s="144">
        <v>926</v>
      </c>
      <c r="AK23" s="170">
        <v>840</v>
      </c>
      <c r="AL23" s="202">
        <f t="shared" si="1"/>
        <v>90.712742980561558</v>
      </c>
      <c r="AM23" s="144">
        <v>986</v>
      </c>
      <c r="AN23" s="170">
        <v>857</v>
      </c>
      <c r="AO23" s="202">
        <f t="shared" si="2"/>
        <v>86.916835699797161</v>
      </c>
      <c r="AP23" s="144">
        <v>891</v>
      </c>
      <c r="AQ23" s="170">
        <v>781</v>
      </c>
      <c r="AR23" s="202">
        <f t="shared" si="3"/>
        <v>87.654320987654316</v>
      </c>
    </row>
    <row r="24" spans="1:44">
      <c r="A24" s="512"/>
      <c r="B24" s="74" t="s">
        <v>85</v>
      </c>
      <c r="C24" s="144">
        <v>243</v>
      </c>
      <c r="D24" s="170">
        <f>E24*C24/100</f>
        <v>46.899000000000008</v>
      </c>
      <c r="E24" s="215">
        <v>19.3</v>
      </c>
      <c r="F24" s="144">
        <v>220</v>
      </c>
      <c r="G24" s="170">
        <f>H24*F24/100</f>
        <v>42.9</v>
      </c>
      <c r="H24" s="216">
        <v>19.5</v>
      </c>
      <c r="I24" s="144">
        <v>238</v>
      </c>
      <c r="J24" s="170">
        <f>K24*I24/100</f>
        <v>59.975999999999992</v>
      </c>
      <c r="K24" s="216">
        <v>25.2</v>
      </c>
      <c r="L24" s="144">
        <v>229</v>
      </c>
      <c r="M24" s="170">
        <f>N24*L24/100</f>
        <v>56.104999999999997</v>
      </c>
      <c r="N24" s="216">
        <v>24.5</v>
      </c>
      <c r="O24" s="144">
        <v>245</v>
      </c>
      <c r="P24" s="170">
        <f>Q24*O24/100</f>
        <v>61.005000000000003</v>
      </c>
      <c r="Q24" s="216">
        <v>24.9</v>
      </c>
      <c r="R24" s="144">
        <v>226</v>
      </c>
      <c r="S24" s="170">
        <f>T24*R24/100</f>
        <v>37.968000000000004</v>
      </c>
      <c r="T24" s="216">
        <v>16.8</v>
      </c>
      <c r="U24" s="144">
        <v>239</v>
      </c>
      <c r="V24" s="170">
        <f>W24*U24/100</f>
        <v>59.033000000000001</v>
      </c>
      <c r="W24" s="216">
        <v>24.7</v>
      </c>
      <c r="X24" s="144">
        <v>252</v>
      </c>
      <c r="Y24" s="170">
        <f>Z24*X24/100</f>
        <v>54.936000000000007</v>
      </c>
      <c r="Z24" s="216">
        <v>21.8</v>
      </c>
      <c r="AA24" s="144">
        <v>244</v>
      </c>
      <c r="AB24" s="170">
        <f>AC24*AA24/100</f>
        <v>69.051999999999992</v>
      </c>
      <c r="AC24" s="216">
        <v>28.3</v>
      </c>
      <c r="AD24" s="144">
        <v>254</v>
      </c>
      <c r="AE24" s="170">
        <f>AF24*AD24/100</f>
        <v>71.882000000000005</v>
      </c>
      <c r="AF24" s="216">
        <v>28.3</v>
      </c>
      <c r="AG24" s="144">
        <v>238</v>
      </c>
      <c r="AH24" s="170">
        <v>54</v>
      </c>
      <c r="AI24" s="202">
        <f t="shared" si="0"/>
        <v>22.689075630252102</v>
      </c>
      <c r="AJ24" s="144">
        <v>216</v>
      </c>
      <c r="AK24" s="170">
        <v>44</v>
      </c>
      <c r="AL24" s="202">
        <f t="shared" si="1"/>
        <v>20.37037037037037</v>
      </c>
      <c r="AM24" s="144">
        <v>210</v>
      </c>
      <c r="AN24" s="170">
        <v>60</v>
      </c>
      <c r="AO24" s="202">
        <f t="shared" si="2"/>
        <v>28.571428571428569</v>
      </c>
      <c r="AP24" s="144">
        <v>224</v>
      </c>
      <c r="AQ24" s="170">
        <v>53</v>
      </c>
      <c r="AR24" s="202">
        <f t="shared" si="3"/>
        <v>23.660714285714285</v>
      </c>
    </row>
    <row r="25" spans="1:44">
      <c r="A25" s="513"/>
      <c r="B25" s="74" t="s">
        <v>87</v>
      </c>
      <c r="C25" s="144">
        <v>254</v>
      </c>
      <c r="D25" s="213">
        <f>E25*C25/100</f>
        <v>62.991999999999997</v>
      </c>
      <c r="E25" s="215">
        <v>24.8</v>
      </c>
      <c r="F25" s="144">
        <v>243</v>
      </c>
      <c r="G25" s="213">
        <f>H25*F25/100</f>
        <v>51.03</v>
      </c>
      <c r="H25" s="216">
        <v>21</v>
      </c>
      <c r="I25" s="144">
        <v>260</v>
      </c>
      <c r="J25" s="213">
        <f>K25*I25/100</f>
        <v>63.96</v>
      </c>
      <c r="K25" s="216">
        <v>24.6</v>
      </c>
      <c r="L25" s="144">
        <v>251</v>
      </c>
      <c r="M25" s="213">
        <f>N25*L25/100</f>
        <v>66.013000000000005</v>
      </c>
      <c r="N25" s="216">
        <v>26.3</v>
      </c>
      <c r="O25" s="144">
        <v>268</v>
      </c>
      <c r="P25" s="213">
        <f>Q25*O25/100</f>
        <v>76.915999999999997</v>
      </c>
      <c r="Q25" s="216">
        <v>28.7</v>
      </c>
      <c r="R25" s="144">
        <v>210</v>
      </c>
      <c r="S25" s="213">
        <f>T25*R25/100</f>
        <v>56.07</v>
      </c>
      <c r="T25" s="216">
        <v>26.7</v>
      </c>
      <c r="U25" s="144">
        <v>190</v>
      </c>
      <c r="V25" s="213">
        <f>W25*U25/100</f>
        <v>49.97</v>
      </c>
      <c r="W25" s="216">
        <v>26.3</v>
      </c>
      <c r="X25" s="144">
        <v>244</v>
      </c>
      <c r="Y25" s="213">
        <f>Z25*X25/100</f>
        <v>68.075999999999993</v>
      </c>
      <c r="Z25" s="216">
        <v>27.9</v>
      </c>
      <c r="AA25" s="144">
        <v>224</v>
      </c>
      <c r="AB25" s="213">
        <f>AC25*AA25/100</f>
        <v>60.031999999999996</v>
      </c>
      <c r="AC25" s="216">
        <v>26.8</v>
      </c>
      <c r="AD25" s="144">
        <v>233</v>
      </c>
      <c r="AE25" s="213">
        <f>AF25*AD25/100</f>
        <v>60.114000000000004</v>
      </c>
      <c r="AF25" s="216">
        <v>25.8</v>
      </c>
      <c r="AG25" s="144">
        <v>232</v>
      </c>
      <c r="AH25" s="213">
        <v>49</v>
      </c>
      <c r="AI25" s="202">
        <f t="shared" si="0"/>
        <v>21.120689655172413</v>
      </c>
      <c r="AJ25" s="144">
        <v>252</v>
      </c>
      <c r="AK25" s="213">
        <v>75</v>
      </c>
      <c r="AL25" s="202">
        <f t="shared" si="1"/>
        <v>29.761904761904763</v>
      </c>
      <c r="AM25" s="144">
        <v>201</v>
      </c>
      <c r="AN25" s="213">
        <v>59</v>
      </c>
      <c r="AO25" s="202">
        <f t="shared" si="2"/>
        <v>29.35323383084577</v>
      </c>
      <c r="AP25" s="144">
        <v>257</v>
      </c>
      <c r="AQ25" s="213">
        <v>62</v>
      </c>
      <c r="AR25" s="202">
        <f t="shared" si="3"/>
        <v>24.124513618677042</v>
      </c>
    </row>
    <row r="26" spans="1:44" s="14" customFormat="1" ht="45">
      <c r="A26" s="511" t="s">
        <v>23</v>
      </c>
      <c r="B26" s="89" t="s">
        <v>135</v>
      </c>
      <c r="C26" s="208">
        <f>SUM(C27:C29)</f>
        <v>4654</v>
      </c>
      <c r="D26" s="210">
        <f>SUM(D27:D29)</f>
        <v>2750.2060000000001</v>
      </c>
      <c r="E26" s="295">
        <f>D26/C26*100</f>
        <v>59.093382036957451</v>
      </c>
      <c r="F26" s="208">
        <f>SUM(F27:F29)</f>
        <v>4728</v>
      </c>
      <c r="G26" s="210">
        <f>SUM(G27:G29)</f>
        <v>2893.3229999999999</v>
      </c>
      <c r="H26" s="296">
        <f>G26/F26*100</f>
        <v>61.195494923857865</v>
      </c>
      <c r="I26" s="208">
        <f>SUM(I27:I29)</f>
        <v>4185</v>
      </c>
      <c r="J26" s="210">
        <f>SUM(J27:J29)</f>
        <v>2481.38</v>
      </c>
      <c r="K26" s="296">
        <f>J26/I26*100</f>
        <v>59.292234169653526</v>
      </c>
      <c r="L26" s="208">
        <f>SUM(L27:L29)</f>
        <v>4325</v>
      </c>
      <c r="M26" s="210">
        <f>SUM(M27:M29)</f>
        <v>2562.9119999999998</v>
      </c>
      <c r="N26" s="296">
        <f>M26/L26*100</f>
        <v>59.258080924855484</v>
      </c>
      <c r="O26" s="208">
        <f>SUM(O27:O29)</f>
        <v>4387</v>
      </c>
      <c r="P26" s="210">
        <f>SUM(P27:P29)</f>
        <v>2601.3980000000006</v>
      </c>
      <c r="Q26" s="296">
        <f>P26/O26*100</f>
        <v>59.297880100296339</v>
      </c>
      <c r="R26" s="208">
        <f>SUM(R27:R29)</f>
        <v>4530</v>
      </c>
      <c r="S26" s="210">
        <f>SUM(S27:S29)</f>
        <v>2759.4700000000003</v>
      </c>
      <c r="T26" s="296">
        <f>S26/R26*100</f>
        <v>60.915452538631357</v>
      </c>
      <c r="U26" s="208">
        <f>SUM(U27:U29)</f>
        <v>4417</v>
      </c>
      <c r="V26" s="210">
        <f>SUM(V27:V29)</f>
        <v>2629.18</v>
      </c>
      <c r="W26" s="296">
        <f>V26/U26*100</f>
        <v>59.524111387819779</v>
      </c>
      <c r="X26" s="208">
        <f>SUM(X27:X29)</f>
        <v>4333</v>
      </c>
      <c r="Y26" s="210">
        <f>SUM(Y27:Y29)</f>
        <v>2518.4090000000001</v>
      </c>
      <c r="Z26" s="296">
        <f>Y26/X26*100</f>
        <v>58.12160166166629</v>
      </c>
      <c r="AA26" s="208">
        <f>SUM(AA27:AA29)</f>
        <v>3783</v>
      </c>
      <c r="AB26" s="210">
        <f>SUM(AB27:AB29)</f>
        <v>2039.1729999999998</v>
      </c>
      <c r="AC26" s="296">
        <f>AB26/AA26*100</f>
        <v>53.903595030399146</v>
      </c>
      <c r="AD26" s="208">
        <f>SUM(AD27:AD29)</f>
        <v>3617</v>
      </c>
      <c r="AE26" s="210">
        <f>SUM(AE27:AE29)</f>
        <v>1875.5700000000002</v>
      </c>
      <c r="AF26" s="296">
        <f>AE26/AD26*100</f>
        <v>51.854299142936142</v>
      </c>
      <c r="AG26" s="208">
        <f>SUM(AG27:AG29)</f>
        <v>4581</v>
      </c>
      <c r="AH26" s="210">
        <f>SUM(AH27:AH29)</f>
        <v>2833</v>
      </c>
      <c r="AI26" s="296">
        <f t="shared" si="0"/>
        <v>61.842392490722553</v>
      </c>
      <c r="AJ26" s="208">
        <v>5071</v>
      </c>
      <c r="AK26" s="210">
        <v>3108</v>
      </c>
      <c r="AL26" s="296">
        <f t="shared" si="1"/>
        <v>61.289686452376259</v>
      </c>
      <c r="AM26" s="208">
        <v>5123</v>
      </c>
      <c r="AN26" s="210">
        <v>3052</v>
      </c>
      <c r="AO26" s="296">
        <f t="shared" si="2"/>
        <v>59.574468085106382</v>
      </c>
      <c r="AP26" s="208">
        <v>5318</v>
      </c>
      <c r="AQ26" s="210">
        <v>3101</v>
      </c>
      <c r="AR26" s="296">
        <f t="shared" si="3"/>
        <v>58.311395261376454</v>
      </c>
    </row>
    <row r="27" spans="1:44">
      <c r="A27" s="512"/>
      <c r="B27" s="74" t="s">
        <v>83</v>
      </c>
      <c r="C27" s="144">
        <v>2845</v>
      </c>
      <c r="D27" s="170">
        <f>E27*C27/100</f>
        <v>2355.66</v>
      </c>
      <c r="E27" s="215">
        <v>82.8</v>
      </c>
      <c r="F27" s="144">
        <v>2859</v>
      </c>
      <c r="G27" s="170">
        <f>H27*F27/100</f>
        <v>2404.4189999999999</v>
      </c>
      <c r="H27" s="216">
        <v>84.1</v>
      </c>
      <c r="I27" s="144">
        <v>2240</v>
      </c>
      <c r="J27" s="170">
        <f>K27*I27/100</f>
        <v>1926.4</v>
      </c>
      <c r="K27" s="216">
        <v>86</v>
      </c>
      <c r="L27" s="144">
        <v>2365</v>
      </c>
      <c r="M27" s="170">
        <f>N27*L27/100</f>
        <v>2005.52</v>
      </c>
      <c r="N27" s="216">
        <v>84.8</v>
      </c>
      <c r="O27" s="144">
        <v>2311</v>
      </c>
      <c r="P27" s="170">
        <f>Q27*O27/100</f>
        <v>1973.5940000000003</v>
      </c>
      <c r="Q27" s="216">
        <v>85.4</v>
      </c>
      <c r="R27" s="144">
        <v>2460</v>
      </c>
      <c r="S27" s="170">
        <f>T27*R27/100</f>
        <v>2182.02</v>
      </c>
      <c r="T27" s="216">
        <v>88.7</v>
      </c>
      <c r="U27" s="144">
        <v>2334</v>
      </c>
      <c r="V27" s="170">
        <f>W27*U27/100</f>
        <v>1979.2319999999997</v>
      </c>
      <c r="W27" s="216">
        <v>84.8</v>
      </c>
      <c r="X27" s="144">
        <v>2362</v>
      </c>
      <c r="Y27" s="170">
        <f>Z27*X27/100</f>
        <v>1995.89</v>
      </c>
      <c r="Z27" s="216">
        <v>84.5</v>
      </c>
      <c r="AA27" s="144">
        <v>1757</v>
      </c>
      <c r="AB27" s="170">
        <f>AC27*AA27/100</f>
        <v>1498.721</v>
      </c>
      <c r="AC27" s="216">
        <v>85.3</v>
      </c>
      <c r="AD27" s="144">
        <v>1500</v>
      </c>
      <c r="AE27" s="170">
        <f>AF27*AD27/100</f>
        <v>1263</v>
      </c>
      <c r="AF27" s="216">
        <v>84.2</v>
      </c>
      <c r="AG27" s="144">
        <v>2462</v>
      </c>
      <c r="AH27" s="170">
        <v>2243</v>
      </c>
      <c r="AI27" s="202">
        <f t="shared" si="0"/>
        <v>91.104792851340378</v>
      </c>
      <c r="AJ27" s="144">
        <v>2767</v>
      </c>
      <c r="AK27" s="170">
        <v>2419</v>
      </c>
      <c r="AL27" s="202">
        <f t="shared" si="1"/>
        <v>87.423202023852554</v>
      </c>
      <c r="AM27" s="144">
        <v>2787</v>
      </c>
      <c r="AN27" s="170">
        <v>2318</v>
      </c>
      <c r="AO27" s="202">
        <f t="shared" si="2"/>
        <v>83.171869393613207</v>
      </c>
      <c r="AP27" s="144">
        <v>2833</v>
      </c>
      <c r="AQ27" s="170">
        <v>2372</v>
      </c>
      <c r="AR27" s="202">
        <f t="shared" si="3"/>
        <v>83.727497352629726</v>
      </c>
    </row>
    <row r="28" spans="1:44">
      <c r="A28" s="512"/>
      <c r="B28" s="74" t="s">
        <v>85</v>
      </c>
      <c r="C28" s="144">
        <v>613</v>
      </c>
      <c r="D28" s="170">
        <f>E28*C28/100</f>
        <v>190.03</v>
      </c>
      <c r="E28" s="215">
        <v>31</v>
      </c>
      <c r="F28" s="144">
        <v>807</v>
      </c>
      <c r="G28" s="170">
        <f>H28*F28/100</f>
        <v>274.38</v>
      </c>
      <c r="H28" s="216">
        <v>34</v>
      </c>
      <c r="I28" s="144">
        <v>965</v>
      </c>
      <c r="J28" s="170">
        <f>K28*I28/100</f>
        <v>358.98</v>
      </c>
      <c r="K28" s="216">
        <v>37.200000000000003</v>
      </c>
      <c r="L28" s="144">
        <v>992</v>
      </c>
      <c r="M28" s="170">
        <f>N28*L28/100</f>
        <v>392.83200000000005</v>
      </c>
      <c r="N28" s="216">
        <v>39.6</v>
      </c>
      <c r="O28" s="144">
        <v>992</v>
      </c>
      <c r="P28" s="170">
        <f>Q28*O28/100</f>
        <v>383.904</v>
      </c>
      <c r="Q28" s="216">
        <v>38.700000000000003</v>
      </c>
      <c r="R28" s="144">
        <v>1040</v>
      </c>
      <c r="S28" s="170">
        <f>T28*R28/100</f>
        <v>388.96</v>
      </c>
      <c r="T28" s="216">
        <v>37.4</v>
      </c>
      <c r="U28" s="144">
        <v>1086</v>
      </c>
      <c r="V28" s="170">
        <f>W28*U28/100</f>
        <v>424.62599999999998</v>
      </c>
      <c r="W28" s="216">
        <v>39.1</v>
      </c>
      <c r="X28" s="144">
        <v>1007</v>
      </c>
      <c r="Y28" s="170">
        <f>Z28*X28/100</f>
        <v>339.35900000000004</v>
      </c>
      <c r="Z28" s="216">
        <v>33.700000000000003</v>
      </c>
      <c r="AA28" s="144">
        <v>1060</v>
      </c>
      <c r="AB28" s="170">
        <f>AC28*AA28/100</f>
        <v>364.64</v>
      </c>
      <c r="AC28" s="216">
        <v>34.4</v>
      </c>
      <c r="AD28" s="144">
        <v>1120</v>
      </c>
      <c r="AE28" s="170">
        <f>AF28*AD28/100</f>
        <v>403.2</v>
      </c>
      <c r="AF28" s="216">
        <v>36</v>
      </c>
      <c r="AG28" s="144">
        <v>1101</v>
      </c>
      <c r="AH28" s="170">
        <v>359</v>
      </c>
      <c r="AI28" s="202">
        <f t="shared" si="0"/>
        <v>32.606721162579468</v>
      </c>
      <c r="AJ28" s="144">
        <v>1164</v>
      </c>
      <c r="AK28" s="170">
        <v>420</v>
      </c>
      <c r="AL28" s="202">
        <f t="shared" si="1"/>
        <v>36.082474226804123</v>
      </c>
      <c r="AM28" s="144">
        <v>1233</v>
      </c>
      <c r="AN28" s="170">
        <v>455</v>
      </c>
      <c r="AO28" s="202">
        <f t="shared" si="2"/>
        <v>36.901865369018658</v>
      </c>
      <c r="AP28" s="144">
        <v>1315</v>
      </c>
      <c r="AQ28" s="170">
        <v>444</v>
      </c>
      <c r="AR28" s="202">
        <f t="shared" si="3"/>
        <v>33.764258555133082</v>
      </c>
    </row>
    <row r="29" spans="1:44">
      <c r="A29" s="513"/>
      <c r="B29" s="100" t="s">
        <v>87</v>
      </c>
      <c r="C29" s="211">
        <v>1196</v>
      </c>
      <c r="D29" s="213">
        <f>E29*C29/100</f>
        <v>204.51600000000002</v>
      </c>
      <c r="E29" s="217">
        <v>17.100000000000001</v>
      </c>
      <c r="F29" s="211">
        <v>1062</v>
      </c>
      <c r="G29" s="213">
        <f>H29*F29/100</f>
        <v>214.52399999999997</v>
      </c>
      <c r="H29" s="218">
        <v>20.2</v>
      </c>
      <c r="I29" s="211">
        <v>980</v>
      </c>
      <c r="J29" s="213">
        <f>K29*I29/100</f>
        <v>196</v>
      </c>
      <c r="K29" s="218">
        <v>20</v>
      </c>
      <c r="L29" s="211">
        <v>968</v>
      </c>
      <c r="M29" s="213">
        <f>N29*L29/100</f>
        <v>164.56</v>
      </c>
      <c r="N29" s="218">
        <v>17</v>
      </c>
      <c r="O29" s="211">
        <v>1084</v>
      </c>
      <c r="P29" s="213">
        <f>Q29*O29/100</f>
        <v>243.9</v>
      </c>
      <c r="Q29" s="218">
        <v>22.5</v>
      </c>
      <c r="R29" s="211">
        <v>1030</v>
      </c>
      <c r="S29" s="213">
        <f>T29*R29/100</f>
        <v>188.49</v>
      </c>
      <c r="T29" s="218">
        <v>18.3</v>
      </c>
      <c r="U29" s="211">
        <v>997</v>
      </c>
      <c r="V29" s="213">
        <f>W29*U29/100</f>
        <v>225.322</v>
      </c>
      <c r="W29" s="218">
        <v>22.6</v>
      </c>
      <c r="X29" s="211">
        <v>964</v>
      </c>
      <c r="Y29" s="213">
        <f>Z29*X29/100</f>
        <v>183.16</v>
      </c>
      <c r="Z29" s="218">
        <v>19</v>
      </c>
      <c r="AA29" s="211">
        <v>966</v>
      </c>
      <c r="AB29" s="213">
        <f>AC29*AA29/100</f>
        <v>175.81200000000001</v>
      </c>
      <c r="AC29" s="218">
        <v>18.2</v>
      </c>
      <c r="AD29" s="211">
        <v>997</v>
      </c>
      <c r="AE29" s="213">
        <f>AF29*AD29/100</f>
        <v>209.37</v>
      </c>
      <c r="AF29" s="218">
        <v>21</v>
      </c>
      <c r="AG29" s="211">
        <v>1018</v>
      </c>
      <c r="AH29" s="213">
        <v>231</v>
      </c>
      <c r="AI29" s="268">
        <f t="shared" si="0"/>
        <v>22.691552062868368</v>
      </c>
      <c r="AJ29" s="211">
        <v>1061</v>
      </c>
      <c r="AK29" s="213">
        <v>265</v>
      </c>
      <c r="AL29" s="268">
        <f t="shared" si="1"/>
        <v>24.976437323279924</v>
      </c>
      <c r="AM29" s="211">
        <v>1069</v>
      </c>
      <c r="AN29" s="213">
        <v>279</v>
      </c>
      <c r="AO29" s="268">
        <f t="shared" si="2"/>
        <v>26.099158091674461</v>
      </c>
      <c r="AP29" s="211">
        <v>1139</v>
      </c>
      <c r="AQ29" s="213">
        <v>279</v>
      </c>
      <c r="AR29" s="268">
        <f t="shared" si="3"/>
        <v>24.49517120280948</v>
      </c>
    </row>
    <row r="30" spans="1:44" s="14" customFormat="1" ht="45">
      <c r="A30" s="511" t="s">
        <v>24</v>
      </c>
      <c r="B30" s="89" t="s">
        <v>135</v>
      </c>
      <c r="C30" s="208">
        <f>SUM(C31:C33)</f>
        <v>1187</v>
      </c>
      <c r="D30" s="210">
        <f>SUM(D31:D33)</f>
        <v>750.97299999999996</v>
      </c>
      <c r="E30" s="295">
        <f>D30/C30*100</f>
        <v>63.266470092670588</v>
      </c>
      <c r="F30" s="208">
        <f>SUM(F31:F33)</f>
        <v>857</v>
      </c>
      <c r="G30" s="210">
        <f>SUM(G31:G33)</f>
        <v>498.13200000000006</v>
      </c>
      <c r="H30" s="296">
        <f>G30/F30*100</f>
        <v>58.125087514585772</v>
      </c>
      <c r="I30" s="208">
        <f>SUM(I31:I33)</f>
        <v>877</v>
      </c>
      <c r="J30" s="210">
        <f>SUM(J31:J33)</f>
        <v>459.88399999999996</v>
      </c>
      <c r="K30" s="296">
        <f>J30/I30*100</f>
        <v>52.438312428734314</v>
      </c>
      <c r="L30" s="208">
        <f>SUM(L31:L33)</f>
        <v>844</v>
      </c>
      <c r="M30" s="210">
        <f>SUM(M31:M33)</f>
        <v>477.20800000000003</v>
      </c>
      <c r="N30" s="296">
        <f>M30/L30*100</f>
        <v>56.541232227488159</v>
      </c>
      <c r="O30" s="208">
        <f>SUM(O31:O33)</f>
        <v>837</v>
      </c>
      <c r="P30" s="210">
        <f>SUM(P31:P33)</f>
        <v>451.02699999999999</v>
      </c>
      <c r="Q30" s="296">
        <f>P30/O30*100</f>
        <v>53.886140979689365</v>
      </c>
      <c r="R30" s="208">
        <f>SUM(R31:R33)</f>
        <v>836</v>
      </c>
      <c r="S30" s="210">
        <f>SUM(S31:S33)</f>
        <v>437.79400000000004</v>
      </c>
      <c r="T30" s="296">
        <f>S30/R30*100</f>
        <v>52.367703349282301</v>
      </c>
      <c r="U30" s="208">
        <f>SUM(U31:U33)</f>
        <v>878</v>
      </c>
      <c r="V30" s="210">
        <f>SUM(V31:V33)</f>
        <v>486.87099999999992</v>
      </c>
      <c r="W30" s="296">
        <f>V30/U30*100</f>
        <v>55.452277904328007</v>
      </c>
      <c r="X30" s="208">
        <f>SUM(X31:X33)</f>
        <v>757</v>
      </c>
      <c r="Y30" s="210">
        <f>SUM(Y31:Y33)</f>
        <v>376.01</v>
      </c>
      <c r="Z30" s="296">
        <f>Y30/X30*100</f>
        <v>49.671070013210041</v>
      </c>
      <c r="AA30" s="208">
        <f>SUM(AA31:AA33)</f>
        <v>878</v>
      </c>
      <c r="AB30" s="210">
        <f>SUM(AB31:AB33)</f>
        <v>454.04299999999995</v>
      </c>
      <c r="AC30" s="296">
        <f>AB30/AA30*100</f>
        <v>51.713325740318908</v>
      </c>
      <c r="AD30" s="208">
        <f>SUM(AD31:AD33)</f>
        <v>601</v>
      </c>
      <c r="AE30" s="210">
        <f>SUM(AE31:AE33)</f>
        <v>220.01999999999998</v>
      </c>
      <c r="AF30" s="296">
        <f>AE30/AD30*100</f>
        <v>36.6089850249584</v>
      </c>
      <c r="AG30" s="208">
        <f>SUM(AG31:AG33)</f>
        <v>862</v>
      </c>
      <c r="AH30" s="210">
        <f>SUM(AH31:AH33)</f>
        <v>476</v>
      </c>
      <c r="AI30" s="296">
        <f t="shared" si="0"/>
        <v>55.220417633410669</v>
      </c>
      <c r="AJ30" s="208">
        <v>966</v>
      </c>
      <c r="AK30" s="210">
        <v>541</v>
      </c>
      <c r="AL30" s="296">
        <f t="shared" si="1"/>
        <v>56.004140786749481</v>
      </c>
      <c r="AM30" s="208">
        <v>903</v>
      </c>
      <c r="AN30" s="210">
        <v>461</v>
      </c>
      <c r="AO30" s="296">
        <f t="shared" si="2"/>
        <v>51.052048726467333</v>
      </c>
      <c r="AP30" s="208">
        <v>989</v>
      </c>
      <c r="AQ30" s="210">
        <v>512</v>
      </c>
      <c r="AR30" s="296">
        <f t="shared" si="3"/>
        <v>51.769464105156729</v>
      </c>
    </row>
    <row r="31" spans="1:44">
      <c r="A31" s="512"/>
      <c r="B31" s="74" t="s">
        <v>83</v>
      </c>
      <c r="C31" s="144">
        <v>764</v>
      </c>
      <c r="D31" s="170">
        <f>E31*C31/100</f>
        <v>657.04</v>
      </c>
      <c r="E31" s="215">
        <v>86</v>
      </c>
      <c r="F31" s="144">
        <v>469</v>
      </c>
      <c r="G31" s="170">
        <f>H31*F31/100</f>
        <v>405.21600000000007</v>
      </c>
      <c r="H31" s="216">
        <v>86.4</v>
      </c>
      <c r="I31" s="144">
        <v>452</v>
      </c>
      <c r="J31" s="170">
        <f>K31*I31/100</f>
        <v>372.9</v>
      </c>
      <c r="K31" s="216">
        <v>82.5</v>
      </c>
      <c r="L31" s="144">
        <v>418</v>
      </c>
      <c r="M31" s="170">
        <f>N31*L31/100</f>
        <v>361.15200000000004</v>
      </c>
      <c r="N31" s="216">
        <v>86.4</v>
      </c>
      <c r="O31" s="144">
        <v>403</v>
      </c>
      <c r="P31" s="170">
        <f>Q31*O31/100</f>
        <v>353.02799999999996</v>
      </c>
      <c r="Q31" s="216">
        <v>87.6</v>
      </c>
      <c r="R31" s="144">
        <v>408</v>
      </c>
      <c r="S31" s="170">
        <f>T31*R31/100</f>
        <v>339.86400000000003</v>
      </c>
      <c r="T31" s="216">
        <v>83.3</v>
      </c>
      <c r="U31" s="144">
        <v>419</v>
      </c>
      <c r="V31" s="170">
        <f>W31*U31/100</f>
        <v>387.99399999999991</v>
      </c>
      <c r="W31" s="216">
        <v>92.6</v>
      </c>
      <c r="X31" s="144">
        <v>324</v>
      </c>
      <c r="Y31" s="170">
        <f>Z31*X31/100</f>
        <v>268.92</v>
      </c>
      <c r="Z31" s="216">
        <v>83</v>
      </c>
      <c r="AA31" s="144">
        <v>407</v>
      </c>
      <c r="AB31" s="170">
        <f>AC31*AA31/100</f>
        <v>354.09</v>
      </c>
      <c r="AC31" s="216">
        <v>87</v>
      </c>
      <c r="AD31" s="144">
        <v>133</v>
      </c>
      <c r="AE31" s="170">
        <f>AF31*AD31/100</f>
        <v>121.961</v>
      </c>
      <c r="AF31" s="216">
        <v>91.7</v>
      </c>
      <c r="AG31" s="144">
        <v>415</v>
      </c>
      <c r="AH31" s="170">
        <v>389</v>
      </c>
      <c r="AI31" s="202">
        <f t="shared" si="0"/>
        <v>93.734939759036138</v>
      </c>
      <c r="AJ31" s="144">
        <v>467</v>
      </c>
      <c r="AK31" s="170">
        <v>426</v>
      </c>
      <c r="AL31" s="202">
        <f t="shared" si="1"/>
        <v>91.220556745182009</v>
      </c>
      <c r="AM31" s="144">
        <v>433</v>
      </c>
      <c r="AN31" s="170">
        <v>358</v>
      </c>
      <c r="AO31" s="202">
        <f t="shared" si="2"/>
        <v>82.678983833718249</v>
      </c>
      <c r="AP31" s="144">
        <v>480</v>
      </c>
      <c r="AQ31" s="170">
        <v>417</v>
      </c>
      <c r="AR31" s="202">
        <f t="shared" si="3"/>
        <v>86.875</v>
      </c>
    </row>
    <row r="32" spans="1:44">
      <c r="A32" s="512"/>
      <c r="B32" s="74" t="s">
        <v>85</v>
      </c>
      <c r="C32" s="144">
        <v>153</v>
      </c>
      <c r="D32" s="170">
        <f>E32*C32/100</f>
        <v>39.933</v>
      </c>
      <c r="E32" s="215">
        <v>26.1</v>
      </c>
      <c r="F32" s="144">
        <v>200</v>
      </c>
      <c r="G32" s="170">
        <f>H32*F32/100</f>
        <v>54</v>
      </c>
      <c r="H32" s="216">
        <v>27</v>
      </c>
      <c r="I32" s="144">
        <v>207</v>
      </c>
      <c r="J32" s="170">
        <f>K32*I32/100</f>
        <v>40.986000000000004</v>
      </c>
      <c r="K32" s="216">
        <v>19.8</v>
      </c>
      <c r="L32" s="144">
        <v>206</v>
      </c>
      <c r="M32" s="170">
        <f>N32*L32/100</f>
        <v>63.036000000000001</v>
      </c>
      <c r="N32" s="216">
        <v>30.6</v>
      </c>
      <c r="O32" s="144">
        <v>215</v>
      </c>
      <c r="P32" s="170">
        <f>Q32*O32/100</f>
        <v>64.930000000000007</v>
      </c>
      <c r="Q32" s="216">
        <v>30.2</v>
      </c>
      <c r="R32" s="144">
        <v>237</v>
      </c>
      <c r="S32" s="170">
        <f>T32*R32/100</f>
        <v>45.977999999999994</v>
      </c>
      <c r="T32" s="216">
        <v>19.399999999999999</v>
      </c>
      <c r="U32" s="144">
        <v>258</v>
      </c>
      <c r="V32" s="170">
        <f>W32*U32/100</f>
        <v>60.888000000000005</v>
      </c>
      <c r="W32" s="216">
        <v>23.6</v>
      </c>
      <c r="X32" s="144">
        <v>250</v>
      </c>
      <c r="Y32" s="170">
        <f>Z32*X32/100</f>
        <v>65</v>
      </c>
      <c r="Z32" s="216">
        <v>26</v>
      </c>
      <c r="AA32" s="144">
        <v>272</v>
      </c>
      <c r="AB32" s="170">
        <f>AC32*AA32/100</f>
        <v>69.903999999999996</v>
      </c>
      <c r="AC32" s="216">
        <v>25.7</v>
      </c>
      <c r="AD32" s="144">
        <v>265</v>
      </c>
      <c r="AE32" s="170">
        <f>AF32*AD32/100</f>
        <v>65.984999999999999</v>
      </c>
      <c r="AF32" s="216">
        <v>24.9</v>
      </c>
      <c r="AG32" s="144">
        <v>258</v>
      </c>
      <c r="AH32" s="170">
        <v>51</v>
      </c>
      <c r="AI32" s="202">
        <f t="shared" si="0"/>
        <v>19.767441860465116</v>
      </c>
      <c r="AJ32" s="144">
        <v>261</v>
      </c>
      <c r="AK32" s="170">
        <v>77</v>
      </c>
      <c r="AL32" s="202">
        <f t="shared" si="1"/>
        <v>29.501915708812259</v>
      </c>
      <c r="AM32" s="144">
        <v>330</v>
      </c>
      <c r="AN32" s="170">
        <v>85</v>
      </c>
      <c r="AO32" s="202">
        <f t="shared" si="2"/>
        <v>25.757575757575758</v>
      </c>
      <c r="AP32" s="144">
        <v>358</v>
      </c>
      <c r="AQ32" s="170">
        <v>56</v>
      </c>
      <c r="AR32" s="202">
        <f t="shared" si="3"/>
        <v>15.64245810055866</v>
      </c>
    </row>
    <row r="33" spans="1:44" ht="15.75" thickBot="1">
      <c r="A33" s="516"/>
      <c r="B33" s="102" t="s">
        <v>87</v>
      </c>
      <c r="C33" s="219">
        <v>270</v>
      </c>
      <c r="D33" s="294">
        <f>E33*C33/100</f>
        <v>54</v>
      </c>
      <c r="E33" s="220">
        <v>20</v>
      </c>
      <c r="F33" s="219">
        <v>188</v>
      </c>
      <c r="G33" s="294">
        <f>H33*F33/100</f>
        <v>38.915999999999997</v>
      </c>
      <c r="H33" s="221">
        <v>20.7</v>
      </c>
      <c r="I33" s="219">
        <v>218</v>
      </c>
      <c r="J33" s="294">
        <f>K33*I33/100</f>
        <v>45.998000000000005</v>
      </c>
      <c r="K33" s="221">
        <v>21.1</v>
      </c>
      <c r="L33" s="219">
        <v>220</v>
      </c>
      <c r="M33" s="294">
        <f>N33*L33/100</f>
        <v>53.02</v>
      </c>
      <c r="N33" s="221">
        <v>24.1</v>
      </c>
      <c r="O33" s="219">
        <v>219</v>
      </c>
      <c r="P33" s="294">
        <f>Q33*O33/100</f>
        <v>33.069000000000003</v>
      </c>
      <c r="Q33" s="221">
        <v>15.1</v>
      </c>
      <c r="R33" s="219">
        <v>191</v>
      </c>
      <c r="S33" s="294">
        <f>T33*R33/100</f>
        <v>51.951999999999998</v>
      </c>
      <c r="T33" s="221">
        <v>27.2</v>
      </c>
      <c r="U33" s="219">
        <v>201</v>
      </c>
      <c r="V33" s="294">
        <f>W33*U33/100</f>
        <v>37.988999999999997</v>
      </c>
      <c r="W33" s="221">
        <v>18.899999999999999</v>
      </c>
      <c r="X33" s="219">
        <v>183</v>
      </c>
      <c r="Y33" s="294">
        <f>Z33*X33/100</f>
        <v>42.09</v>
      </c>
      <c r="Z33" s="221">
        <v>23</v>
      </c>
      <c r="AA33" s="219">
        <v>199</v>
      </c>
      <c r="AB33" s="294">
        <f>AC33*AA33/100</f>
        <v>30.048999999999999</v>
      </c>
      <c r="AC33" s="221">
        <v>15.1</v>
      </c>
      <c r="AD33" s="219">
        <v>203</v>
      </c>
      <c r="AE33" s="294">
        <f>AF33*AD33/100</f>
        <v>32.073999999999998</v>
      </c>
      <c r="AF33" s="221">
        <v>15.8</v>
      </c>
      <c r="AG33" s="219">
        <v>189</v>
      </c>
      <c r="AH33" s="294">
        <v>36</v>
      </c>
      <c r="AI33" s="371">
        <f t="shared" si="0"/>
        <v>19.047619047619047</v>
      </c>
      <c r="AJ33" s="219">
        <v>238</v>
      </c>
      <c r="AK33" s="294">
        <v>38</v>
      </c>
      <c r="AL33" s="371">
        <f t="shared" si="1"/>
        <v>15.966386554621847</v>
      </c>
      <c r="AM33" s="219">
        <v>140</v>
      </c>
      <c r="AN33" s="294">
        <v>18</v>
      </c>
      <c r="AO33" s="371">
        <f t="shared" si="2"/>
        <v>12.857142857142856</v>
      </c>
      <c r="AP33" s="219">
        <v>151</v>
      </c>
      <c r="AQ33" s="294">
        <v>39</v>
      </c>
      <c r="AR33" s="371">
        <f t="shared" si="3"/>
        <v>25.827814569536422</v>
      </c>
    </row>
    <row r="34" spans="1:44" s="14" customFormat="1" ht="45.75" thickTop="1">
      <c r="A34" s="517" t="s">
        <v>3</v>
      </c>
      <c r="B34" s="89" t="s">
        <v>135</v>
      </c>
      <c r="C34" s="222">
        <f>SUM(C35:C38)</f>
        <v>60091</v>
      </c>
      <c r="D34" s="293">
        <f>SUM(D35:D38)</f>
        <v>33459.479999999996</v>
      </c>
      <c r="E34" s="297">
        <f>D34/C34*100</f>
        <v>55.681349952571921</v>
      </c>
      <c r="F34" s="222">
        <f>SUM(F35:F38)</f>
        <v>55291</v>
      </c>
      <c r="G34" s="293">
        <f>SUM(G35:G38)</f>
        <v>29416.870999999999</v>
      </c>
      <c r="H34" s="298">
        <f>G34/F34*100</f>
        <v>53.203723933370703</v>
      </c>
      <c r="I34" s="222">
        <f>SUM(I35:I38)</f>
        <v>50628</v>
      </c>
      <c r="J34" s="293">
        <f>SUM(J35:J38)</f>
        <v>25226.605000000003</v>
      </c>
      <c r="K34" s="298">
        <f>J34/I34*100</f>
        <v>49.827378130678682</v>
      </c>
      <c r="L34" s="222">
        <f>SUM(L35:L38)</f>
        <v>50229</v>
      </c>
      <c r="M34" s="293">
        <f>SUM(M35:M38)</f>
        <v>24225.231999999996</v>
      </c>
      <c r="N34" s="298">
        <f>M34/L34*100</f>
        <v>48.229572557685792</v>
      </c>
      <c r="O34" s="222">
        <f>SUM(O35:O38)</f>
        <v>49606</v>
      </c>
      <c r="P34" s="293">
        <f>SUM(P35:P38)</f>
        <v>24003.510999999999</v>
      </c>
      <c r="Q34" s="298">
        <f>P34/O34*100</f>
        <v>48.388321977180176</v>
      </c>
      <c r="R34" s="222">
        <f>SUM(R35:R38)</f>
        <v>49015</v>
      </c>
      <c r="S34" s="293">
        <f>SUM(S35:S38)</f>
        <v>24199.68</v>
      </c>
      <c r="T34" s="298">
        <f>S34/R34*100</f>
        <v>49.371988166887689</v>
      </c>
      <c r="U34" s="222">
        <f>SUM(U35:U38)</f>
        <v>45875</v>
      </c>
      <c r="V34" s="293">
        <f>SUM(V35:V38)</f>
        <v>21844.624</v>
      </c>
      <c r="W34" s="298">
        <f>V34/U34*100</f>
        <v>47.617708991825616</v>
      </c>
      <c r="X34" s="222">
        <f>SUM(X35:X38)</f>
        <v>45952</v>
      </c>
      <c r="Y34" s="293">
        <f>SUM(Y35:Y38)</f>
        <v>22170.822000000004</v>
      </c>
      <c r="Z34" s="298">
        <f>Y34/X34*100</f>
        <v>48.247784644846803</v>
      </c>
      <c r="AA34" s="222">
        <f>SUM(AA35:AA38)</f>
        <v>40659</v>
      </c>
      <c r="AB34" s="293">
        <f>SUM(AB35:AB38)</f>
        <v>17898.716</v>
      </c>
      <c r="AC34" s="298">
        <f>AB34/AA34*100</f>
        <v>44.021535207457148</v>
      </c>
      <c r="AD34" s="222">
        <f>SUM(AD35:AD38)</f>
        <v>40350</v>
      </c>
      <c r="AE34" s="293">
        <f>SUM(AE35:AE38)</f>
        <v>17973.949000000001</v>
      </c>
      <c r="AF34" s="298">
        <f>AE34/AD34*100</f>
        <v>44.545102850061959</v>
      </c>
      <c r="AG34" s="222">
        <f>SUM(AG35:AG38)</f>
        <v>44012</v>
      </c>
      <c r="AH34" s="293">
        <f>SUM(AH35:AH38)</f>
        <v>22535</v>
      </c>
      <c r="AI34" s="298">
        <f t="shared" si="0"/>
        <v>51.201944924111608</v>
      </c>
      <c r="AJ34" s="222">
        <v>46971</v>
      </c>
      <c r="AK34" s="293">
        <v>23614</v>
      </c>
      <c r="AL34" s="298">
        <f t="shared" si="1"/>
        <v>50.273573055715225</v>
      </c>
      <c r="AM34" s="222">
        <v>46018</v>
      </c>
      <c r="AN34" s="293">
        <v>22801</v>
      </c>
      <c r="AO34" s="298">
        <f t="shared" si="2"/>
        <v>49.548002955365291</v>
      </c>
      <c r="AP34" s="222">
        <v>46086</v>
      </c>
      <c r="AQ34" s="293">
        <v>22576</v>
      </c>
      <c r="AR34" s="298">
        <f t="shared" si="3"/>
        <v>48.986677081977177</v>
      </c>
    </row>
    <row r="35" spans="1:44">
      <c r="A35" s="514"/>
      <c r="B35" s="74" t="s">
        <v>83</v>
      </c>
      <c r="C35" s="144">
        <v>35249</v>
      </c>
      <c r="D35" s="170">
        <f>E35*C35/100</f>
        <v>29538.661999999997</v>
      </c>
      <c r="E35" s="215">
        <v>83.8</v>
      </c>
      <c r="F35" s="144">
        <v>30465</v>
      </c>
      <c r="G35" s="170">
        <f>H35*F35/100</f>
        <v>25529.67</v>
      </c>
      <c r="H35" s="216">
        <v>83.8</v>
      </c>
      <c r="I35" s="144">
        <v>25083</v>
      </c>
      <c r="J35" s="170">
        <f>K35*I35/100</f>
        <v>21069.72</v>
      </c>
      <c r="K35" s="216">
        <v>84</v>
      </c>
      <c r="L35" s="144">
        <v>23500</v>
      </c>
      <c r="M35" s="170">
        <f>N35*L35/100</f>
        <v>19880.999999999996</v>
      </c>
      <c r="N35" s="216">
        <v>84.6</v>
      </c>
      <c r="O35" s="144">
        <v>22986</v>
      </c>
      <c r="P35" s="170">
        <f>Q35*O35/100</f>
        <v>19446.155999999999</v>
      </c>
      <c r="Q35" s="216">
        <v>84.6</v>
      </c>
      <c r="R35" s="144">
        <v>23345</v>
      </c>
      <c r="S35" s="170">
        <f>T35*R35/100</f>
        <v>19749.87</v>
      </c>
      <c r="T35" s="216">
        <v>84.6</v>
      </c>
      <c r="U35" s="144">
        <v>20798</v>
      </c>
      <c r="V35" s="170">
        <f>W35*U35/100</f>
        <v>17511.916000000001</v>
      </c>
      <c r="W35" s="216">
        <v>84.2</v>
      </c>
      <c r="X35" s="144">
        <v>21359</v>
      </c>
      <c r="Y35" s="170">
        <f>Z35*X35/100</f>
        <v>17856.124</v>
      </c>
      <c r="Z35" s="216">
        <v>83.6</v>
      </c>
      <c r="AA35" s="144">
        <v>16804</v>
      </c>
      <c r="AB35" s="170">
        <f>AC35*AA35/100</f>
        <v>13644.848</v>
      </c>
      <c r="AC35" s="216">
        <v>81.2</v>
      </c>
      <c r="AD35" s="144">
        <v>17202</v>
      </c>
      <c r="AE35" s="170">
        <f>AF35*AD35/100</f>
        <v>13692.791999999999</v>
      </c>
      <c r="AF35" s="216">
        <v>79.599999999999994</v>
      </c>
      <c r="AG35" s="144">
        <v>21526</v>
      </c>
      <c r="AH35" s="170">
        <v>18177</v>
      </c>
      <c r="AI35" s="202">
        <f t="shared" si="0"/>
        <v>84.442070054817435</v>
      </c>
      <c r="AJ35" s="144">
        <v>22981</v>
      </c>
      <c r="AK35" s="170">
        <v>18861</v>
      </c>
      <c r="AL35" s="202">
        <f t="shared" si="1"/>
        <v>82.072146555850495</v>
      </c>
      <c r="AM35" s="144">
        <v>22958</v>
      </c>
      <c r="AN35" s="170">
        <v>18111</v>
      </c>
      <c r="AO35" s="202">
        <f t="shared" si="2"/>
        <v>78.887533757295941</v>
      </c>
      <c r="AP35" s="144">
        <v>22800</v>
      </c>
      <c r="AQ35" s="170">
        <v>18173</v>
      </c>
      <c r="AR35" s="202">
        <f t="shared" si="3"/>
        <v>79.706140350877192</v>
      </c>
    </row>
    <row r="36" spans="1:44">
      <c r="A36" s="514"/>
      <c r="B36" s="74" t="s">
        <v>85</v>
      </c>
      <c r="C36" s="144">
        <v>7576</v>
      </c>
      <c r="D36" s="170">
        <f>E36*C36/100</f>
        <v>1969.76</v>
      </c>
      <c r="E36" s="215">
        <v>26</v>
      </c>
      <c r="F36" s="144">
        <v>7741</v>
      </c>
      <c r="G36" s="170">
        <f>H36*F36/100</f>
        <v>2059.1060000000002</v>
      </c>
      <c r="H36" s="216">
        <v>26.6</v>
      </c>
      <c r="I36" s="144">
        <v>8578</v>
      </c>
      <c r="J36" s="170">
        <f>K36*I36/100</f>
        <v>2307.482</v>
      </c>
      <c r="K36" s="216">
        <v>26.9</v>
      </c>
      <c r="L36" s="144">
        <v>9312</v>
      </c>
      <c r="M36" s="170">
        <f>N36*L36/100</f>
        <v>2532.864</v>
      </c>
      <c r="N36" s="216">
        <v>27.2</v>
      </c>
      <c r="O36" s="144">
        <v>9067</v>
      </c>
      <c r="P36" s="170">
        <f>Q36*O36/100</f>
        <v>2538.7600000000002</v>
      </c>
      <c r="Q36" s="216">
        <v>28</v>
      </c>
      <c r="R36" s="144">
        <v>9506</v>
      </c>
      <c r="S36" s="170">
        <f>T36*R36/100</f>
        <v>2547.6080000000002</v>
      </c>
      <c r="T36" s="216">
        <v>26.8</v>
      </c>
      <c r="U36" s="144">
        <v>9263</v>
      </c>
      <c r="V36" s="170">
        <f>W36*U36/100</f>
        <v>2445.4319999999998</v>
      </c>
      <c r="W36" s="216">
        <v>26.4</v>
      </c>
      <c r="X36" s="144">
        <v>9269</v>
      </c>
      <c r="Y36" s="170">
        <f>Z36*X36/100</f>
        <v>2502.63</v>
      </c>
      <c r="Z36" s="216">
        <v>27</v>
      </c>
      <c r="AA36" s="144">
        <v>8897</v>
      </c>
      <c r="AB36" s="170">
        <f>AC36*AA36/100</f>
        <v>2535.645</v>
      </c>
      <c r="AC36" s="216">
        <v>28.5</v>
      </c>
      <c r="AD36" s="144">
        <v>9188</v>
      </c>
      <c r="AE36" s="170">
        <f>AF36*AD36/100</f>
        <v>2591.0160000000001</v>
      </c>
      <c r="AF36" s="216">
        <v>28.2</v>
      </c>
      <c r="AG36" s="144">
        <v>8927</v>
      </c>
      <c r="AH36" s="170">
        <v>2648</v>
      </c>
      <c r="AI36" s="202">
        <f t="shared" si="0"/>
        <v>29.662820656435535</v>
      </c>
      <c r="AJ36" s="144">
        <v>9152</v>
      </c>
      <c r="AK36" s="170">
        <v>2774</v>
      </c>
      <c r="AL36" s="202">
        <f t="shared" si="1"/>
        <v>30.310314685314687</v>
      </c>
      <c r="AM36" s="144">
        <v>9079</v>
      </c>
      <c r="AN36" s="170">
        <v>2722</v>
      </c>
      <c r="AO36" s="202">
        <f t="shared" si="2"/>
        <v>29.981275470866837</v>
      </c>
      <c r="AP36" s="144">
        <v>9080</v>
      </c>
      <c r="AQ36" s="170">
        <v>2488</v>
      </c>
      <c r="AR36" s="202">
        <f t="shared" si="3"/>
        <v>27.400881057268723</v>
      </c>
    </row>
    <row r="37" spans="1:44">
      <c r="A37" s="514"/>
      <c r="B37" s="74" t="s">
        <v>86</v>
      </c>
      <c r="C37" s="124">
        <v>0</v>
      </c>
      <c r="D37" s="174">
        <f>E37*C37/100</f>
        <v>0</v>
      </c>
      <c r="E37" s="119">
        <v>0</v>
      </c>
      <c r="F37" s="124">
        <v>0</v>
      </c>
      <c r="G37" s="174">
        <f>H37*F37/100</f>
        <v>0</v>
      </c>
      <c r="H37" s="98">
        <v>0</v>
      </c>
      <c r="I37" s="124">
        <v>0</v>
      </c>
      <c r="J37" s="174">
        <f>K37*I37/100</f>
        <v>0</v>
      </c>
      <c r="K37" s="98">
        <v>0</v>
      </c>
      <c r="L37" s="124">
        <v>0</v>
      </c>
      <c r="M37" s="174">
        <f>N37*L37/100</f>
        <v>0</v>
      </c>
      <c r="N37" s="98">
        <v>0</v>
      </c>
      <c r="O37" s="124">
        <v>0</v>
      </c>
      <c r="P37" s="174">
        <f>Q37*O37/100</f>
        <v>0</v>
      </c>
      <c r="Q37" s="98">
        <v>0</v>
      </c>
      <c r="R37" s="144">
        <v>103</v>
      </c>
      <c r="S37" s="170">
        <f>T37*R37/100</f>
        <v>7.0039999999999996</v>
      </c>
      <c r="T37" s="216">
        <v>6.8</v>
      </c>
      <c r="U37" s="144">
        <v>153</v>
      </c>
      <c r="V37" s="170">
        <f>W37*U37/100</f>
        <v>7.9560000000000004</v>
      </c>
      <c r="W37" s="216">
        <v>5.2</v>
      </c>
      <c r="X37" s="144">
        <v>718</v>
      </c>
      <c r="Y37" s="170">
        <f>Z37*X37/100</f>
        <v>73.954000000000008</v>
      </c>
      <c r="Z37" s="216">
        <v>10.3</v>
      </c>
      <c r="AA37" s="144">
        <v>735</v>
      </c>
      <c r="AB37" s="170">
        <f>AC37*AA37/100</f>
        <v>68.355000000000004</v>
      </c>
      <c r="AC37" s="216">
        <v>9.3000000000000007</v>
      </c>
      <c r="AD37" s="144">
        <v>869</v>
      </c>
      <c r="AE37" s="170">
        <f>AF37*AD37/100</f>
        <v>79.947999999999993</v>
      </c>
      <c r="AF37" s="216">
        <v>9.1999999999999993</v>
      </c>
      <c r="AG37" s="144">
        <v>812</v>
      </c>
      <c r="AH37" s="170">
        <v>76</v>
      </c>
      <c r="AI37" s="202">
        <f t="shared" si="0"/>
        <v>9.3596059113300498</v>
      </c>
      <c r="AJ37" s="144">
        <v>836</v>
      </c>
      <c r="AK37" s="170">
        <v>80</v>
      </c>
      <c r="AL37" s="202">
        <f t="shared" si="1"/>
        <v>9.5693779904306222</v>
      </c>
      <c r="AM37" s="144">
        <v>736</v>
      </c>
      <c r="AN37" s="170">
        <v>114</v>
      </c>
      <c r="AO37" s="202">
        <f t="shared" si="2"/>
        <v>15.489130434782608</v>
      </c>
      <c r="AP37" s="144">
        <v>831</v>
      </c>
      <c r="AQ37" s="170">
        <v>75</v>
      </c>
      <c r="AR37" s="202">
        <f t="shared" si="3"/>
        <v>9.025270758122744</v>
      </c>
    </row>
    <row r="38" spans="1:44">
      <c r="A38" s="515"/>
      <c r="B38" s="100" t="s">
        <v>87</v>
      </c>
      <c r="C38" s="211">
        <v>17266</v>
      </c>
      <c r="D38" s="213">
        <f>E38*C38/100</f>
        <v>1951.0580000000002</v>
      </c>
      <c r="E38" s="217">
        <v>11.3</v>
      </c>
      <c r="F38" s="211">
        <v>17085</v>
      </c>
      <c r="G38" s="213">
        <f>H38*F38/100</f>
        <v>1828.095</v>
      </c>
      <c r="H38" s="218">
        <v>10.7</v>
      </c>
      <c r="I38" s="211">
        <v>16967</v>
      </c>
      <c r="J38" s="213">
        <f>K38*I38/100</f>
        <v>1849.4030000000002</v>
      </c>
      <c r="K38" s="218">
        <v>10.9</v>
      </c>
      <c r="L38" s="211">
        <v>17417</v>
      </c>
      <c r="M38" s="213">
        <f>N38*L38/100</f>
        <v>1811.3680000000002</v>
      </c>
      <c r="N38" s="218">
        <v>10.4</v>
      </c>
      <c r="O38" s="211">
        <v>17553</v>
      </c>
      <c r="P38" s="213">
        <f>Q38*O38/100</f>
        <v>2018.595</v>
      </c>
      <c r="Q38" s="218">
        <v>11.5</v>
      </c>
      <c r="R38" s="211">
        <v>16061</v>
      </c>
      <c r="S38" s="213">
        <f>T38*R38/100</f>
        <v>1895.1980000000001</v>
      </c>
      <c r="T38" s="218">
        <v>11.8</v>
      </c>
      <c r="U38" s="211">
        <v>15661</v>
      </c>
      <c r="V38" s="213">
        <f>W38*U38/100</f>
        <v>1879.32</v>
      </c>
      <c r="W38" s="218">
        <v>12</v>
      </c>
      <c r="X38" s="211">
        <v>14606</v>
      </c>
      <c r="Y38" s="213">
        <f>Z38*X38/100</f>
        <v>1738.114</v>
      </c>
      <c r="Z38" s="218">
        <v>11.9</v>
      </c>
      <c r="AA38" s="211">
        <v>14223</v>
      </c>
      <c r="AB38" s="213">
        <f>AC38*AA38/100</f>
        <v>1649.8679999999999</v>
      </c>
      <c r="AC38" s="218">
        <v>11.6</v>
      </c>
      <c r="AD38" s="211">
        <v>13091</v>
      </c>
      <c r="AE38" s="213">
        <f>AF38*AD38/100</f>
        <v>1610.1930000000002</v>
      </c>
      <c r="AF38" s="218">
        <v>12.3</v>
      </c>
      <c r="AG38" s="211">
        <v>12747</v>
      </c>
      <c r="AH38" s="213">
        <v>1634</v>
      </c>
      <c r="AI38" s="268">
        <f t="shared" si="0"/>
        <v>12.818702439789753</v>
      </c>
      <c r="AJ38" s="211">
        <v>13404</v>
      </c>
      <c r="AK38" s="213">
        <v>1867</v>
      </c>
      <c r="AL38" s="268">
        <f t="shared" si="1"/>
        <v>13.928678006565203</v>
      </c>
      <c r="AM38" s="211">
        <v>12659</v>
      </c>
      <c r="AN38" s="213">
        <v>1832</v>
      </c>
      <c r="AO38" s="268">
        <f t="shared" si="2"/>
        <v>14.471917213050004</v>
      </c>
      <c r="AP38" s="211">
        <v>12794</v>
      </c>
      <c r="AQ38" s="213">
        <v>1813</v>
      </c>
      <c r="AR38" s="268">
        <f t="shared" si="3"/>
        <v>14.170705017977179</v>
      </c>
    </row>
    <row r="39" spans="1:44">
      <c r="A39" s="12"/>
    </row>
    <row r="40" spans="1:44">
      <c r="A40" s="12"/>
    </row>
    <row r="41" spans="1:44">
      <c r="A41" s="13"/>
    </row>
    <row r="42" spans="1:44">
      <c r="A42" s="504" t="s">
        <v>4</v>
      </c>
      <c r="B42" s="504"/>
      <c r="C42" s="504"/>
      <c r="D42" s="504"/>
      <c r="E42" s="504"/>
      <c r="F42" s="504"/>
      <c r="G42" s="504"/>
      <c r="H42" s="504"/>
      <c r="I42" s="504"/>
      <c r="J42" s="504"/>
      <c r="K42" s="504"/>
      <c r="L42" s="504"/>
      <c r="M42" s="504"/>
      <c r="N42" s="504"/>
      <c r="O42" s="504"/>
      <c r="P42" s="504"/>
      <c r="Q42" s="504"/>
      <c r="R42" s="504"/>
      <c r="S42" s="504"/>
      <c r="T42" s="504"/>
      <c r="U42" s="504"/>
      <c r="V42" s="504"/>
      <c r="W42" s="504"/>
      <c r="X42" s="504"/>
      <c r="Y42" s="504"/>
      <c r="Z42" s="504"/>
      <c r="AA42" s="504"/>
      <c r="AB42" s="504"/>
      <c r="AC42" s="504"/>
      <c r="AD42" s="504"/>
      <c r="AE42" s="504"/>
      <c r="AF42" s="504"/>
      <c r="AG42" s="504"/>
      <c r="AH42" s="504"/>
      <c r="AI42" s="504"/>
      <c r="AJ42" s="504"/>
      <c r="AK42" s="504"/>
      <c r="AL42" s="504"/>
      <c r="AM42" s="504"/>
      <c r="AN42" s="504"/>
      <c r="AO42" s="504"/>
      <c r="AP42" s="504"/>
      <c r="AQ42" s="504"/>
      <c r="AR42" s="504"/>
    </row>
    <row r="43" spans="1:44" ht="15" customHeight="1">
      <c r="A43" s="520" t="s">
        <v>167</v>
      </c>
      <c r="B43" s="520"/>
      <c r="C43" s="520"/>
      <c r="D43" s="520"/>
      <c r="E43" s="520"/>
      <c r="F43" s="520"/>
      <c r="G43" s="520"/>
      <c r="H43" s="520"/>
      <c r="I43" s="520"/>
      <c r="J43" s="520"/>
      <c r="K43" s="520"/>
      <c r="L43" s="520"/>
      <c r="M43" s="520"/>
      <c r="N43" s="520"/>
      <c r="O43" s="520"/>
      <c r="P43" s="520"/>
      <c r="Q43" s="520"/>
      <c r="R43" s="520"/>
      <c r="S43" s="520"/>
      <c r="T43" s="520"/>
      <c r="U43" s="520"/>
      <c r="V43" s="520"/>
      <c r="W43" s="520"/>
      <c r="X43" s="520"/>
      <c r="Y43" s="520"/>
      <c r="Z43" s="520"/>
      <c r="AA43" s="520"/>
      <c r="AB43" s="520"/>
      <c r="AC43" s="520"/>
      <c r="AD43" s="520"/>
      <c r="AE43" s="520"/>
      <c r="AF43" s="520"/>
      <c r="AG43" s="520"/>
      <c r="AH43" s="520"/>
      <c r="AI43" s="520"/>
      <c r="AJ43" s="520"/>
      <c r="AK43" s="520"/>
      <c r="AL43" s="520"/>
      <c r="AM43" s="520"/>
      <c r="AN43" s="520"/>
      <c r="AO43" s="520"/>
      <c r="AP43" s="520"/>
      <c r="AQ43" s="520"/>
      <c r="AR43" s="520"/>
    </row>
    <row r="44" spans="1:44">
      <c r="A44" s="520"/>
      <c r="B44" s="520"/>
      <c r="C44" s="520"/>
      <c r="D44" s="520"/>
      <c r="E44" s="520"/>
      <c r="F44" s="520"/>
      <c r="G44" s="520"/>
      <c r="H44" s="520"/>
      <c r="I44" s="520"/>
      <c r="J44" s="520"/>
      <c r="K44" s="520"/>
      <c r="L44" s="520"/>
      <c r="M44" s="520"/>
      <c r="N44" s="520"/>
      <c r="O44" s="520"/>
      <c r="P44" s="520"/>
      <c r="Q44" s="520"/>
      <c r="R44" s="520"/>
      <c r="S44" s="520"/>
      <c r="T44" s="520"/>
      <c r="U44" s="520"/>
      <c r="V44" s="520"/>
      <c r="W44" s="520"/>
      <c r="X44" s="520"/>
      <c r="Y44" s="520"/>
      <c r="Z44" s="520"/>
      <c r="AA44" s="520"/>
      <c r="AB44" s="520"/>
      <c r="AC44" s="520"/>
      <c r="AD44" s="520"/>
      <c r="AE44" s="520"/>
      <c r="AF44" s="520"/>
      <c r="AG44" s="520"/>
      <c r="AH44" s="520"/>
      <c r="AI44" s="520"/>
      <c r="AJ44" s="520"/>
      <c r="AK44" s="520"/>
      <c r="AL44" s="520"/>
      <c r="AM44" s="520"/>
      <c r="AN44" s="520"/>
      <c r="AO44" s="520"/>
      <c r="AP44" s="520"/>
      <c r="AQ44" s="520"/>
      <c r="AR44" s="520"/>
    </row>
    <row r="45" spans="1:44">
      <c r="A45" s="520"/>
      <c r="B45" s="520"/>
      <c r="C45" s="520"/>
      <c r="D45" s="520"/>
      <c r="E45" s="520"/>
      <c r="F45" s="520"/>
      <c r="G45" s="520"/>
      <c r="H45" s="520"/>
      <c r="I45" s="520"/>
      <c r="J45" s="520"/>
      <c r="K45" s="520"/>
      <c r="L45" s="520"/>
      <c r="M45" s="520"/>
      <c r="N45" s="520"/>
      <c r="O45" s="520"/>
      <c r="P45" s="520"/>
      <c r="Q45" s="520"/>
      <c r="R45" s="520"/>
      <c r="S45" s="520"/>
      <c r="T45" s="520"/>
      <c r="U45" s="520"/>
      <c r="V45" s="520"/>
      <c r="W45" s="520"/>
      <c r="X45" s="520"/>
      <c r="Y45" s="520"/>
      <c r="Z45" s="520"/>
      <c r="AA45" s="520"/>
      <c r="AB45" s="520"/>
      <c r="AC45" s="520"/>
      <c r="AD45" s="520"/>
      <c r="AE45" s="520"/>
      <c r="AF45" s="520"/>
      <c r="AG45" s="520"/>
      <c r="AH45" s="520"/>
      <c r="AI45" s="520"/>
      <c r="AJ45" s="520"/>
      <c r="AK45" s="520"/>
      <c r="AL45" s="520"/>
      <c r="AM45" s="520"/>
      <c r="AN45" s="520"/>
      <c r="AO45" s="520"/>
      <c r="AP45" s="520"/>
      <c r="AQ45" s="520"/>
      <c r="AR45" s="520"/>
    </row>
    <row r="46" spans="1:44">
      <c r="A46" s="520"/>
      <c r="B46" s="520"/>
      <c r="C46" s="520"/>
      <c r="D46" s="520"/>
      <c r="E46" s="520"/>
      <c r="F46" s="520"/>
      <c r="G46" s="520"/>
      <c r="H46" s="520"/>
      <c r="I46" s="520"/>
      <c r="J46" s="520"/>
      <c r="K46" s="520"/>
      <c r="L46" s="520"/>
      <c r="M46" s="520"/>
      <c r="N46" s="520"/>
      <c r="O46" s="520"/>
      <c r="P46" s="520"/>
      <c r="Q46" s="520"/>
      <c r="R46" s="520"/>
      <c r="S46" s="520"/>
      <c r="T46" s="520"/>
      <c r="U46" s="520"/>
      <c r="V46" s="520"/>
      <c r="W46" s="520"/>
      <c r="X46" s="520"/>
      <c r="Y46" s="520"/>
      <c r="Z46" s="520"/>
      <c r="AA46" s="520"/>
      <c r="AB46" s="520"/>
      <c r="AC46" s="520"/>
      <c r="AD46" s="520"/>
      <c r="AE46" s="520"/>
      <c r="AF46" s="520"/>
      <c r="AG46" s="520"/>
      <c r="AH46" s="520"/>
      <c r="AI46" s="520"/>
      <c r="AJ46" s="520"/>
      <c r="AK46" s="520"/>
      <c r="AL46" s="520"/>
      <c r="AM46" s="520"/>
      <c r="AN46" s="520"/>
      <c r="AO46" s="520"/>
      <c r="AP46" s="520"/>
      <c r="AQ46" s="520"/>
      <c r="AR46" s="520"/>
    </row>
    <row r="47" spans="1:44">
      <c r="A47" s="520"/>
      <c r="B47" s="520"/>
      <c r="C47" s="520"/>
      <c r="D47" s="520"/>
      <c r="E47" s="520"/>
      <c r="F47" s="520"/>
      <c r="G47" s="520"/>
      <c r="H47" s="520"/>
      <c r="I47" s="520"/>
      <c r="J47" s="520"/>
      <c r="K47" s="520"/>
      <c r="L47" s="520"/>
      <c r="M47" s="520"/>
      <c r="N47" s="520"/>
      <c r="O47" s="520"/>
      <c r="P47" s="520"/>
      <c r="Q47" s="520"/>
      <c r="R47" s="520"/>
      <c r="S47" s="520"/>
      <c r="T47" s="520"/>
      <c r="U47" s="520"/>
      <c r="V47" s="520"/>
      <c r="W47" s="520"/>
      <c r="X47" s="520"/>
      <c r="Y47" s="520"/>
      <c r="Z47" s="520"/>
      <c r="AA47" s="520"/>
      <c r="AB47" s="520"/>
      <c r="AC47" s="520"/>
      <c r="AD47" s="520"/>
      <c r="AE47" s="520"/>
      <c r="AF47" s="520"/>
      <c r="AG47" s="520"/>
      <c r="AH47" s="520"/>
      <c r="AI47" s="520"/>
      <c r="AJ47" s="520"/>
      <c r="AK47" s="520"/>
      <c r="AL47" s="520"/>
      <c r="AM47" s="520"/>
      <c r="AN47" s="520"/>
      <c r="AO47" s="520"/>
      <c r="AP47" s="520"/>
      <c r="AQ47" s="520"/>
      <c r="AR47" s="520"/>
    </row>
    <row r="48" spans="1:44">
      <c r="A48" s="520"/>
      <c r="B48" s="520"/>
      <c r="C48" s="520"/>
      <c r="D48" s="520"/>
      <c r="E48" s="520"/>
      <c r="F48" s="520"/>
      <c r="G48" s="520"/>
      <c r="H48" s="520"/>
      <c r="I48" s="520"/>
      <c r="J48" s="520"/>
      <c r="K48" s="520"/>
      <c r="L48" s="520"/>
      <c r="M48" s="520"/>
      <c r="N48" s="520"/>
      <c r="O48" s="520"/>
      <c r="P48" s="520"/>
      <c r="Q48" s="520"/>
      <c r="R48" s="520"/>
      <c r="S48" s="520"/>
      <c r="T48" s="520"/>
      <c r="U48" s="520"/>
      <c r="V48" s="520"/>
      <c r="W48" s="520"/>
      <c r="X48" s="520"/>
      <c r="Y48" s="520"/>
      <c r="Z48" s="520"/>
      <c r="AA48" s="520"/>
      <c r="AB48" s="520"/>
      <c r="AC48" s="520"/>
      <c r="AD48" s="520"/>
      <c r="AE48" s="520"/>
      <c r="AF48" s="520"/>
      <c r="AG48" s="520"/>
      <c r="AH48" s="520"/>
      <c r="AI48" s="520"/>
      <c r="AJ48" s="520"/>
      <c r="AK48" s="520"/>
      <c r="AL48" s="520"/>
      <c r="AM48" s="520"/>
      <c r="AN48" s="520"/>
      <c r="AO48" s="520"/>
      <c r="AP48" s="520"/>
      <c r="AQ48" s="520"/>
      <c r="AR48" s="520"/>
    </row>
    <row r="49" spans="1:44">
      <c r="A49" s="520"/>
      <c r="B49" s="520"/>
      <c r="C49" s="520"/>
      <c r="D49" s="520"/>
      <c r="E49" s="520"/>
      <c r="F49" s="520"/>
      <c r="G49" s="520"/>
      <c r="H49" s="520"/>
      <c r="I49" s="520"/>
      <c r="J49" s="520"/>
      <c r="K49" s="520"/>
      <c r="L49" s="520"/>
      <c r="M49" s="520"/>
      <c r="N49" s="520"/>
      <c r="O49" s="520"/>
      <c r="P49" s="520"/>
      <c r="Q49" s="520"/>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row>
    <row r="50" spans="1:44">
      <c r="A50" s="520"/>
      <c r="B50" s="520"/>
      <c r="C50" s="520"/>
      <c r="D50" s="520"/>
      <c r="E50" s="520"/>
      <c r="F50" s="520"/>
      <c r="G50" s="520"/>
      <c r="H50" s="520"/>
      <c r="I50" s="520"/>
      <c r="J50" s="520"/>
      <c r="K50" s="520"/>
      <c r="L50" s="520"/>
      <c r="M50" s="520"/>
      <c r="N50" s="520"/>
      <c r="O50" s="520"/>
      <c r="P50" s="520"/>
      <c r="Q50" s="520"/>
      <c r="R50" s="520"/>
      <c r="S50" s="520"/>
      <c r="T50" s="520"/>
      <c r="U50" s="520"/>
      <c r="V50" s="520"/>
      <c r="W50" s="520"/>
      <c r="X50" s="520"/>
      <c r="Y50" s="520"/>
      <c r="Z50" s="520"/>
      <c r="AA50" s="520"/>
      <c r="AB50" s="520"/>
      <c r="AC50" s="520"/>
      <c r="AD50" s="520"/>
      <c r="AE50" s="520"/>
      <c r="AF50" s="520"/>
      <c r="AG50" s="520"/>
      <c r="AH50" s="520"/>
      <c r="AI50" s="520"/>
      <c r="AJ50" s="520"/>
      <c r="AK50" s="520"/>
      <c r="AL50" s="520"/>
      <c r="AM50" s="520"/>
      <c r="AN50" s="520"/>
      <c r="AO50" s="520"/>
      <c r="AP50" s="520"/>
      <c r="AQ50" s="520"/>
      <c r="AR50" s="520"/>
    </row>
    <row r="52" spans="1:44">
      <c r="A52" s="3" t="s">
        <v>5</v>
      </c>
    </row>
  </sheetData>
  <mergeCells count="29">
    <mergeCell ref="A13:AR13"/>
    <mergeCell ref="A9:AR12"/>
    <mergeCell ref="A8:AR8"/>
    <mergeCell ref="A4:AR7"/>
    <mergeCell ref="A3:AR3"/>
    <mergeCell ref="A43:AR50"/>
    <mergeCell ref="A42:AR42"/>
    <mergeCell ref="A15:AR15"/>
    <mergeCell ref="A18:A21"/>
    <mergeCell ref="A22:A25"/>
    <mergeCell ref="A26:A29"/>
    <mergeCell ref="A30:A33"/>
    <mergeCell ref="A34:A38"/>
    <mergeCell ref="A1:AR1"/>
    <mergeCell ref="AJ16:AL16"/>
    <mergeCell ref="AG16:AI16"/>
    <mergeCell ref="U16:W16"/>
    <mergeCell ref="X16:Z16"/>
    <mergeCell ref="AA16:AC16"/>
    <mergeCell ref="AD16:AF16"/>
    <mergeCell ref="A16:B17"/>
    <mergeCell ref="R16:T16"/>
    <mergeCell ref="C16:E16"/>
    <mergeCell ref="F16:H16"/>
    <mergeCell ref="I16:K16"/>
    <mergeCell ref="L16:N16"/>
    <mergeCell ref="O16:Q16"/>
    <mergeCell ref="AM16:AO16"/>
    <mergeCell ref="AP16:AR16"/>
  </mergeCells>
  <hyperlinks>
    <hyperlink ref="A52" location="Titelseite!A1" display="zurück zum Inhaltsverzeichnis" xr:uid="{00000000-0004-0000-1200-000000000000}"/>
  </hyperlinks>
  <pageMargins left="0.7" right="0.7" top="0.78740157499999996" bottom="0.78740157499999996" header="0.3" footer="0.3"/>
  <pageSetup paperSize="9" orientation="portrait" horizontalDpi="4294967293" r:id="rId1"/>
  <ignoredErrors>
    <ignoredError sqref="C18 F18" formulaRange="1"/>
    <ignoredError sqref="E18 T18:AF18 K18:S18 H18:J18 D22:L30 D34:M34 S22:AD29 P30:AF38 P22:R29 AE22:AF29 N34:O34 M22:M33 M35:M40 N22 N26 N3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4"/>
  <sheetViews>
    <sheetView workbookViewId="0">
      <selection sqref="A1:M1"/>
    </sheetView>
  </sheetViews>
  <sheetFormatPr baseColWidth="10" defaultRowHeight="15"/>
  <cols>
    <col min="1" max="1" width="26.28515625" customWidth="1"/>
    <col min="2" max="22" width="9.7109375" customWidth="1"/>
    <col min="23" max="24" width="9.28515625" customWidth="1"/>
  </cols>
  <sheetData>
    <row r="1" spans="1:13" ht="18.75">
      <c r="A1" s="498" t="s">
        <v>213</v>
      </c>
      <c r="B1" s="498"/>
      <c r="C1" s="498"/>
      <c r="D1" s="498"/>
      <c r="E1" s="498"/>
      <c r="F1" s="498"/>
      <c r="G1" s="498"/>
      <c r="H1" s="498"/>
      <c r="I1" s="498"/>
      <c r="J1" s="498"/>
      <c r="K1" s="498"/>
      <c r="L1" s="498"/>
      <c r="M1" s="498"/>
    </row>
    <row r="3" spans="1:13" ht="15.75">
      <c r="A3" s="497" t="s">
        <v>0</v>
      </c>
      <c r="B3" s="497"/>
      <c r="C3" s="497"/>
      <c r="D3" s="497"/>
      <c r="E3" s="497"/>
      <c r="F3" s="497"/>
      <c r="G3" s="497"/>
      <c r="H3" s="497"/>
      <c r="I3" s="497"/>
      <c r="J3" s="497"/>
      <c r="K3" s="497"/>
      <c r="L3" s="497"/>
      <c r="M3" s="497"/>
    </row>
    <row r="4" spans="1:13">
      <c r="A4" s="499" t="s">
        <v>214</v>
      </c>
      <c r="B4" s="499"/>
      <c r="C4" s="499"/>
      <c r="D4" s="499"/>
      <c r="E4" s="499"/>
      <c r="F4" s="499"/>
      <c r="G4" s="499"/>
      <c r="H4" s="499"/>
      <c r="I4" s="499"/>
      <c r="J4" s="499"/>
      <c r="K4" s="499"/>
      <c r="L4" s="499"/>
      <c r="M4" s="499"/>
    </row>
    <row r="5" spans="1:13">
      <c r="A5" s="499"/>
      <c r="B5" s="499"/>
      <c r="C5" s="499"/>
      <c r="D5" s="499"/>
      <c r="E5" s="499"/>
      <c r="F5" s="499"/>
      <c r="G5" s="499"/>
      <c r="H5" s="499"/>
      <c r="I5" s="499"/>
      <c r="J5" s="499"/>
      <c r="K5" s="499"/>
      <c r="L5" s="499"/>
      <c r="M5" s="499"/>
    </row>
    <row r="6" spans="1:13">
      <c r="A6" s="499"/>
      <c r="B6" s="499"/>
      <c r="C6" s="499"/>
      <c r="D6" s="499"/>
      <c r="E6" s="499"/>
      <c r="F6" s="499"/>
      <c r="G6" s="499"/>
      <c r="H6" s="499"/>
      <c r="I6" s="499"/>
      <c r="J6" s="499"/>
      <c r="K6" s="499"/>
      <c r="L6" s="499"/>
      <c r="M6" s="499"/>
    </row>
    <row r="7" spans="1:13">
      <c r="A7" s="499"/>
      <c r="B7" s="499"/>
      <c r="C7" s="499"/>
      <c r="D7" s="499"/>
      <c r="E7" s="499"/>
      <c r="F7" s="499"/>
      <c r="G7" s="499"/>
      <c r="H7" s="499"/>
      <c r="I7" s="499"/>
      <c r="J7" s="499"/>
      <c r="K7" s="499"/>
      <c r="L7" s="499"/>
      <c r="M7" s="499"/>
    </row>
    <row r="8" spans="1:13" ht="15.75">
      <c r="A8" s="497" t="s">
        <v>1</v>
      </c>
      <c r="B8" s="497"/>
      <c r="C8" s="497"/>
      <c r="D8" s="497"/>
      <c r="E8" s="497"/>
      <c r="F8" s="497"/>
      <c r="G8" s="497"/>
      <c r="H8" s="497"/>
      <c r="I8" s="497"/>
      <c r="J8" s="497"/>
      <c r="K8" s="497"/>
      <c r="L8" s="497"/>
      <c r="M8" s="497"/>
    </row>
    <row r="9" spans="1:13">
      <c r="A9" s="499" t="s">
        <v>215</v>
      </c>
      <c r="B9" s="499"/>
      <c r="C9" s="499"/>
      <c r="D9" s="499"/>
      <c r="E9" s="499"/>
      <c r="F9" s="499"/>
      <c r="G9" s="499"/>
      <c r="H9" s="499"/>
      <c r="I9" s="499"/>
      <c r="J9" s="499"/>
      <c r="K9" s="499"/>
      <c r="L9" s="499"/>
      <c r="M9" s="499"/>
    </row>
    <row r="10" spans="1:13">
      <c r="A10" s="499"/>
      <c r="B10" s="499"/>
      <c r="C10" s="499"/>
      <c r="D10" s="499"/>
      <c r="E10" s="499"/>
      <c r="F10" s="499"/>
      <c r="G10" s="499"/>
      <c r="H10" s="499"/>
      <c r="I10" s="499"/>
      <c r="J10" s="499"/>
      <c r="K10" s="499"/>
      <c r="L10" s="499"/>
      <c r="M10" s="499"/>
    </row>
    <row r="11" spans="1:13">
      <c r="A11" s="499"/>
      <c r="B11" s="499"/>
      <c r="C11" s="499"/>
      <c r="D11" s="499"/>
      <c r="E11" s="499"/>
      <c r="F11" s="499"/>
      <c r="G11" s="499"/>
      <c r="H11" s="499"/>
      <c r="I11" s="499"/>
      <c r="J11" s="499"/>
      <c r="K11" s="499"/>
      <c r="L11" s="499"/>
      <c r="M11" s="499"/>
    </row>
    <row r="12" spans="1:13">
      <c r="A12" s="499"/>
      <c r="B12" s="499"/>
      <c r="C12" s="499"/>
      <c r="D12" s="499"/>
      <c r="E12" s="499"/>
      <c r="F12" s="499"/>
      <c r="G12" s="499"/>
      <c r="H12" s="499"/>
      <c r="I12" s="499"/>
      <c r="J12" s="499"/>
      <c r="K12" s="499"/>
      <c r="L12" s="499"/>
      <c r="M12" s="499"/>
    </row>
    <row r="13" spans="1:13" ht="15.75">
      <c r="A13" s="497" t="s">
        <v>2</v>
      </c>
      <c r="B13" s="497"/>
      <c r="C13" s="497"/>
      <c r="D13" s="497"/>
      <c r="E13" s="497"/>
      <c r="F13" s="497"/>
      <c r="G13" s="497"/>
      <c r="H13" s="497"/>
      <c r="I13" s="497"/>
      <c r="J13" s="497"/>
      <c r="K13" s="497"/>
      <c r="L13" s="497"/>
      <c r="M13" s="497"/>
    </row>
    <row r="15" spans="1:13">
      <c r="A15" s="2" t="s">
        <v>117</v>
      </c>
      <c r="B15" s="2"/>
      <c r="C15" s="2"/>
      <c r="D15" s="2"/>
      <c r="E15" s="1"/>
      <c r="F15" s="1"/>
      <c r="G15" s="1"/>
      <c r="H15" s="1"/>
      <c r="I15" s="1"/>
      <c r="J15" s="1"/>
      <c r="K15" s="1"/>
      <c r="L15" s="1"/>
      <c r="M15" s="1"/>
    </row>
    <row r="16" spans="1:13">
      <c r="A16" s="500"/>
      <c r="B16" s="502" t="s">
        <v>20</v>
      </c>
      <c r="C16" s="503"/>
      <c r="D16" s="502" t="s">
        <v>21</v>
      </c>
      <c r="E16" s="503"/>
      <c r="F16" s="502" t="s">
        <v>78</v>
      </c>
      <c r="G16" s="503"/>
      <c r="H16" s="502" t="s">
        <v>163</v>
      </c>
      <c r="I16" s="503"/>
      <c r="J16" s="502" t="s">
        <v>216</v>
      </c>
      <c r="K16" s="503"/>
    </row>
    <row r="17" spans="1:13" ht="30">
      <c r="A17" s="501"/>
      <c r="B17" s="256" t="s">
        <v>8</v>
      </c>
      <c r="C17" s="107" t="s">
        <v>27</v>
      </c>
      <c r="D17" s="137" t="s">
        <v>8</v>
      </c>
      <c r="E17" s="107" t="s">
        <v>27</v>
      </c>
      <c r="F17" s="137" t="s">
        <v>8</v>
      </c>
      <c r="G17" s="107" t="s">
        <v>27</v>
      </c>
      <c r="H17" s="137" t="s">
        <v>8</v>
      </c>
      <c r="I17" s="107" t="s">
        <v>27</v>
      </c>
      <c r="J17" s="447" t="s">
        <v>8</v>
      </c>
      <c r="K17" s="70" t="s">
        <v>27</v>
      </c>
    </row>
    <row r="18" spans="1:13" ht="30">
      <c r="A18" s="309" t="s">
        <v>74</v>
      </c>
      <c r="B18" s="237">
        <v>2505</v>
      </c>
      <c r="C18" s="241">
        <f>SUM(C19:C22)</f>
        <v>100</v>
      </c>
      <c r="D18" s="237">
        <v>2526</v>
      </c>
      <c r="E18" s="241">
        <f>SUM(E19:E22)</f>
        <v>100</v>
      </c>
      <c r="F18" s="237">
        <v>2417</v>
      </c>
      <c r="G18" s="241">
        <f>SUM(G19:G22)</f>
        <v>100</v>
      </c>
      <c r="H18" s="237">
        <v>2474</v>
      </c>
      <c r="I18" s="241">
        <f>SUM(I19:I22)</f>
        <v>100</v>
      </c>
      <c r="J18" s="233">
        <v>2435</v>
      </c>
      <c r="K18" s="388">
        <v>100</v>
      </c>
    </row>
    <row r="19" spans="1:13" ht="14.45" customHeight="1">
      <c r="A19" s="300" t="s">
        <v>70</v>
      </c>
      <c r="B19" s="142">
        <v>376</v>
      </c>
      <c r="C19" s="301">
        <f>B19/B18*100</f>
        <v>15.00998003992016</v>
      </c>
      <c r="D19" s="302">
        <v>364</v>
      </c>
      <c r="E19" s="301">
        <f>D19/D18*100</f>
        <v>14.410134600158353</v>
      </c>
      <c r="F19" s="302">
        <v>346</v>
      </c>
      <c r="G19" s="301">
        <f>F19/F18*100</f>
        <v>14.315266859743483</v>
      </c>
      <c r="H19" s="302">
        <v>366</v>
      </c>
      <c r="I19" s="301">
        <f>H19/H18*100</f>
        <v>14.793856103476152</v>
      </c>
      <c r="J19" s="302">
        <v>321</v>
      </c>
      <c r="K19" s="301">
        <f>J19/J18*100</f>
        <v>13.182751540041068</v>
      </c>
    </row>
    <row r="20" spans="1:13">
      <c r="A20" s="300" t="s">
        <v>71</v>
      </c>
      <c r="B20" s="303">
        <v>770</v>
      </c>
      <c r="C20" s="304">
        <f>B20/B18*100</f>
        <v>30.738522954091817</v>
      </c>
      <c r="D20" s="142">
        <v>820</v>
      </c>
      <c r="E20" s="304">
        <f>D20/D18*100</f>
        <v>32.462391132224859</v>
      </c>
      <c r="F20" s="142">
        <v>822</v>
      </c>
      <c r="G20" s="304">
        <f>F20/F18*100</f>
        <v>34.009102192800995</v>
      </c>
      <c r="H20" s="142">
        <v>745</v>
      </c>
      <c r="I20" s="394">
        <f>H20/H18*100</f>
        <v>30.113177041228777</v>
      </c>
      <c r="J20" s="142">
        <v>741</v>
      </c>
      <c r="K20" s="394">
        <f>J20/J18*100</f>
        <v>30.431211498973305</v>
      </c>
    </row>
    <row r="21" spans="1:13">
      <c r="A21" s="305" t="s">
        <v>72</v>
      </c>
      <c r="B21" s="303">
        <v>1042</v>
      </c>
      <c r="C21" s="304">
        <f>B21/B18*100</f>
        <v>41.596806387225548</v>
      </c>
      <c r="D21" s="142">
        <v>1085</v>
      </c>
      <c r="E21" s="304">
        <f>D21/D18*100</f>
        <v>42.953285827395092</v>
      </c>
      <c r="F21" s="142">
        <v>1023</v>
      </c>
      <c r="G21" s="304">
        <f>F21/F18*100</f>
        <v>42.32519652461729</v>
      </c>
      <c r="H21" s="142">
        <v>1104</v>
      </c>
      <c r="I21" s="394">
        <f>H21/H18*100</f>
        <v>44.624090541632981</v>
      </c>
      <c r="J21" s="142">
        <v>1073</v>
      </c>
      <c r="K21" s="394">
        <f>J21/J18*100</f>
        <v>44.06570841889117</v>
      </c>
    </row>
    <row r="22" spans="1:13">
      <c r="A22" s="306" t="s">
        <v>73</v>
      </c>
      <c r="B22" s="307">
        <v>317</v>
      </c>
      <c r="C22" s="308">
        <f>B22/B18*100</f>
        <v>12.654690618762476</v>
      </c>
      <c r="D22" s="154">
        <v>257</v>
      </c>
      <c r="E22" s="308">
        <f>D22/D18*100</f>
        <v>10.174188440221695</v>
      </c>
      <c r="F22" s="154">
        <v>226</v>
      </c>
      <c r="G22" s="308">
        <f>F22/F18*100</f>
        <v>9.3504344228382283</v>
      </c>
      <c r="H22" s="307">
        <v>259</v>
      </c>
      <c r="I22" s="395">
        <f>H22/H18*100</f>
        <v>10.468876313662086</v>
      </c>
      <c r="J22" s="307">
        <v>297</v>
      </c>
      <c r="K22" s="395">
        <f>J22/J18*100</f>
        <v>12.197125256673512</v>
      </c>
    </row>
    <row r="24" spans="1:13">
      <c r="A24" s="504" t="s">
        <v>4</v>
      </c>
      <c r="B24" s="504"/>
      <c r="C24" s="504"/>
      <c r="D24" s="504"/>
      <c r="E24" s="504"/>
      <c r="F24" s="504"/>
      <c r="G24" s="504"/>
      <c r="H24" s="504"/>
      <c r="I24" s="504"/>
      <c r="J24" s="504"/>
      <c r="K24" s="504"/>
      <c r="L24" s="504"/>
      <c r="M24" s="504"/>
    </row>
    <row r="25" spans="1:13">
      <c r="A25" s="499" t="s">
        <v>32</v>
      </c>
      <c r="B25" s="499"/>
      <c r="C25" s="499"/>
      <c r="D25" s="499"/>
      <c r="E25" s="499"/>
      <c r="F25" s="499"/>
      <c r="G25" s="499"/>
      <c r="H25" s="499"/>
      <c r="I25" s="499"/>
      <c r="J25" s="499"/>
      <c r="K25" s="499"/>
      <c r="L25" s="499"/>
      <c r="M25" s="499"/>
    </row>
    <row r="26" spans="1:13">
      <c r="A26" s="499"/>
      <c r="B26" s="499"/>
      <c r="C26" s="499"/>
      <c r="D26" s="499"/>
      <c r="E26" s="499"/>
      <c r="F26" s="499"/>
      <c r="G26" s="499"/>
      <c r="H26" s="499"/>
      <c r="I26" s="499"/>
      <c r="J26" s="499"/>
      <c r="K26" s="499"/>
      <c r="L26" s="499"/>
      <c r="M26" s="499"/>
    </row>
    <row r="27" spans="1:13">
      <c r="A27" s="499"/>
      <c r="B27" s="499"/>
      <c r="C27" s="499"/>
      <c r="D27" s="499"/>
      <c r="E27" s="499"/>
      <c r="F27" s="499"/>
      <c r="G27" s="499"/>
      <c r="H27" s="499"/>
      <c r="I27" s="499"/>
      <c r="J27" s="499"/>
      <c r="K27" s="499"/>
      <c r="L27" s="499"/>
      <c r="M27" s="499"/>
    </row>
    <row r="28" spans="1:13">
      <c r="A28" s="499"/>
      <c r="B28" s="499"/>
      <c r="C28" s="499"/>
      <c r="D28" s="499"/>
      <c r="E28" s="499"/>
      <c r="F28" s="499"/>
      <c r="G28" s="499"/>
      <c r="H28" s="499"/>
      <c r="I28" s="499"/>
      <c r="J28" s="499"/>
      <c r="K28" s="499"/>
      <c r="L28" s="499"/>
      <c r="M28" s="499"/>
    </row>
    <row r="29" spans="1:13">
      <c r="A29" s="499"/>
      <c r="B29" s="499"/>
      <c r="C29" s="499"/>
      <c r="D29" s="499"/>
      <c r="E29" s="499"/>
      <c r="F29" s="499"/>
      <c r="G29" s="499"/>
      <c r="H29" s="499"/>
      <c r="I29" s="499"/>
      <c r="J29" s="499"/>
      <c r="K29" s="499"/>
      <c r="L29" s="499"/>
      <c r="M29" s="499"/>
    </row>
    <row r="30" spans="1:13">
      <c r="A30" s="499"/>
      <c r="B30" s="499"/>
      <c r="C30" s="499"/>
      <c r="D30" s="499"/>
      <c r="E30" s="499"/>
      <c r="F30" s="499"/>
      <c r="G30" s="499"/>
      <c r="H30" s="499"/>
      <c r="I30" s="499"/>
      <c r="J30" s="499"/>
      <c r="K30" s="499"/>
      <c r="L30" s="499"/>
      <c r="M30" s="499"/>
    </row>
    <row r="31" spans="1:13">
      <c r="A31" s="499"/>
      <c r="B31" s="499"/>
      <c r="C31" s="499"/>
      <c r="D31" s="499"/>
      <c r="E31" s="499"/>
      <c r="F31" s="499"/>
      <c r="G31" s="499"/>
      <c r="H31" s="499"/>
      <c r="I31" s="499"/>
      <c r="J31" s="499"/>
      <c r="K31" s="499"/>
      <c r="L31" s="499"/>
      <c r="M31" s="499"/>
    </row>
    <row r="32" spans="1:13">
      <c r="A32" s="499"/>
      <c r="B32" s="499"/>
      <c r="C32" s="499"/>
      <c r="D32" s="499"/>
      <c r="E32" s="499"/>
      <c r="F32" s="499"/>
      <c r="G32" s="499"/>
      <c r="H32" s="499"/>
      <c r="I32" s="499"/>
      <c r="J32" s="499"/>
      <c r="K32" s="499"/>
      <c r="L32" s="499"/>
      <c r="M32" s="499"/>
    </row>
    <row r="34" spans="1:1">
      <c r="A34" s="3" t="s">
        <v>5</v>
      </c>
    </row>
  </sheetData>
  <mergeCells count="14">
    <mergeCell ref="A16:A17"/>
    <mergeCell ref="B16:C16"/>
    <mergeCell ref="D16:E16"/>
    <mergeCell ref="A24:M24"/>
    <mergeCell ref="A25:M32"/>
    <mergeCell ref="F16:G16"/>
    <mergeCell ref="H16:I16"/>
    <mergeCell ref="J16:K16"/>
    <mergeCell ref="A13:M13"/>
    <mergeCell ref="A1:M1"/>
    <mergeCell ref="A3:M3"/>
    <mergeCell ref="A4:M7"/>
    <mergeCell ref="A8:M8"/>
    <mergeCell ref="A9:M12"/>
  </mergeCells>
  <hyperlinks>
    <hyperlink ref="A34" location="Titelseite!A1" display="zurück zum Inhaltsverzeichnis" xr:uid="{00000000-0004-0000-0100-000000000000}"/>
  </hyperlinks>
  <pageMargins left="0.7" right="0.7" top="0.78740157499999996" bottom="0.78740157499999996" header="0.3" footer="0.3"/>
  <pageSetup paperSize="9"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A32"/>
  <sheetViews>
    <sheetView workbookViewId="0">
      <selection sqref="A1:U1"/>
    </sheetView>
  </sheetViews>
  <sheetFormatPr baseColWidth="10" defaultRowHeight="15"/>
  <cols>
    <col min="1" max="1" width="34.7109375" customWidth="1"/>
    <col min="2" max="2" width="11.42578125" hidden="1" customWidth="1"/>
    <col min="3" max="7" width="0" hidden="1" customWidth="1"/>
  </cols>
  <sheetData>
    <row r="1" spans="1:27" ht="18.75">
      <c r="A1" s="498" t="s">
        <v>43</v>
      </c>
      <c r="B1" s="498"/>
      <c r="C1" s="498"/>
      <c r="D1" s="498"/>
      <c r="E1" s="498"/>
      <c r="F1" s="498"/>
      <c r="G1" s="498"/>
      <c r="H1" s="498"/>
      <c r="I1" s="498"/>
      <c r="J1" s="498"/>
      <c r="K1" s="498"/>
      <c r="L1" s="498"/>
      <c r="M1" s="498"/>
      <c r="N1" s="498"/>
      <c r="O1" s="498"/>
      <c r="P1" s="498"/>
      <c r="Q1" s="498"/>
      <c r="R1" s="498"/>
      <c r="S1" s="498"/>
      <c r="T1" s="498"/>
      <c r="U1" s="498"/>
    </row>
    <row r="3" spans="1:27" ht="15.75">
      <c r="A3" s="497" t="s">
        <v>0</v>
      </c>
      <c r="B3" s="497"/>
      <c r="C3" s="497"/>
      <c r="D3" s="497"/>
      <c r="E3" s="497"/>
      <c r="F3" s="497"/>
      <c r="G3" s="497"/>
      <c r="H3" s="497"/>
      <c r="I3" s="497"/>
      <c r="J3" s="497"/>
      <c r="K3" s="497"/>
      <c r="L3" s="497"/>
      <c r="M3" s="497"/>
      <c r="N3" s="497"/>
      <c r="O3" s="497"/>
      <c r="P3" s="497"/>
      <c r="Q3" s="497"/>
      <c r="R3" s="497"/>
      <c r="S3" s="497"/>
      <c r="T3" s="497"/>
      <c r="U3" s="497"/>
    </row>
    <row r="4" spans="1:27">
      <c r="A4" s="499" t="s">
        <v>101</v>
      </c>
      <c r="B4" s="499"/>
      <c r="C4" s="499"/>
      <c r="D4" s="499"/>
      <c r="E4" s="499"/>
      <c r="F4" s="499"/>
      <c r="G4" s="499"/>
      <c r="H4" s="499"/>
      <c r="I4" s="499"/>
      <c r="J4" s="499"/>
      <c r="K4" s="499"/>
      <c r="L4" s="499"/>
      <c r="M4" s="499"/>
      <c r="N4" s="499"/>
      <c r="O4" s="499"/>
      <c r="P4" s="499"/>
      <c r="Q4" s="499"/>
      <c r="R4" s="499"/>
      <c r="S4" s="499"/>
      <c r="T4" s="499"/>
      <c r="U4" s="499"/>
    </row>
    <row r="5" spans="1:27">
      <c r="A5" s="499"/>
      <c r="B5" s="499"/>
      <c r="C5" s="499"/>
      <c r="D5" s="499"/>
      <c r="E5" s="499"/>
      <c r="F5" s="499"/>
      <c r="G5" s="499"/>
      <c r="H5" s="499"/>
      <c r="I5" s="499"/>
      <c r="J5" s="499"/>
      <c r="K5" s="499"/>
      <c r="L5" s="499"/>
      <c r="M5" s="499"/>
      <c r="N5" s="499"/>
      <c r="O5" s="499"/>
      <c r="P5" s="499"/>
      <c r="Q5" s="499"/>
      <c r="R5" s="499"/>
      <c r="S5" s="499"/>
      <c r="T5" s="499"/>
      <c r="U5" s="499"/>
    </row>
    <row r="6" spans="1:27">
      <c r="A6" s="499"/>
      <c r="B6" s="499"/>
      <c r="C6" s="499"/>
      <c r="D6" s="499"/>
      <c r="E6" s="499"/>
      <c r="F6" s="499"/>
      <c r="G6" s="499"/>
      <c r="H6" s="499"/>
      <c r="I6" s="499"/>
      <c r="J6" s="499"/>
      <c r="K6" s="499"/>
      <c r="L6" s="499"/>
      <c r="M6" s="499"/>
      <c r="N6" s="499"/>
      <c r="O6" s="499"/>
      <c r="P6" s="499"/>
      <c r="Q6" s="499"/>
      <c r="R6" s="499"/>
      <c r="S6" s="499"/>
      <c r="T6" s="499"/>
      <c r="U6" s="499"/>
    </row>
    <row r="7" spans="1:27">
      <c r="A7" s="499"/>
      <c r="B7" s="499"/>
      <c r="C7" s="499"/>
      <c r="D7" s="499"/>
      <c r="E7" s="499"/>
      <c r="F7" s="499"/>
      <c r="G7" s="499"/>
      <c r="H7" s="499"/>
      <c r="I7" s="499"/>
      <c r="J7" s="499"/>
      <c r="K7" s="499"/>
      <c r="L7" s="499"/>
      <c r="M7" s="499"/>
      <c r="N7" s="499"/>
      <c r="O7" s="499"/>
      <c r="P7" s="499"/>
      <c r="Q7" s="499"/>
      <c r="R7" s="499"/>
      <c r="S7" s="499"/>
      <c r="T7" s="499"/>
      <c r="U7" s="499"/>
    </row>
    <row r="8" spans="1:27" ht="15.75">
      <c r="A8" s="497" t="s">
        <v>1</v>
      </c>
      <c r="B8" s="497"/>
      <c r="C8" s="497"/>
      <c r="D8" s="497"/>
      <c r="E8" s="497"/>
      <c r="F8" s="497"/>
      <c r="G8" s="497"/>
      <c r="H8" s="497"/>
      <c r="I8" s="497"/>
      <c r="J8" s="497"/>
      <c r="K8" s="497"/>
      <c r="L8" s="497"/>
      <c r="M8" s="497"/>
      <c r="N8" s="497"/>
      <c r="O8" s="497"/>
      <c r="P8" s="497"/>
      <c r="Q8" s="497"/>
      <c r="R8" s="497"/>
      <c r="S8" s="497"/>
      <c r="T8" s="497"/>
      <c r="U8" s="497"/>
    </row>
    <row r="9" spans="1:27" ht="15" customHeight="1">
      <c r="A9" s="520" t="s">
        <v>188</v>
      </c>
      <c r="B9" s="520"/>
      <c r="C9" s="520"/>
      <c r="D9" s="520"/>
      <c r="E9" s="520"/>
      <c r="F9" s="520"/>
      <c r="G9" s="520"/>
      <c r="H9" s="520"/>
      <c r="I9" s="520"/>
      <c r="J9" s="520"/>
      <c r="K9" s="520"/>
      <c r="L9" s="520"/>
      <c r="M9" s="520"/>
      <c r="N9" s="520"/>
      <c r="O9" s="520"/>
      <c r="P9" s="520"/>
      <c r="Q9" s="520"/>
      <c r="R9" s="520"/>
      <c r="S9" s="520"/>
      <c r="T9" s="520"/>
      <c r="U9" s="520"/>
    </row>
    <row r="10" spans="1:27">
      <c r="A10" s="520"/>
      <c r="B10" s="520"/>
      <c r="C10" s="520"/>
      <c r="D10" s="520"/>
      <c r="E10" s="520"/>
      <c r="F10" s="520"/>
      <c r="G10" s="520"/>
      <c r="H10" s="520"/>
      <c r="I10" s="520"/>
      <c r="J10" s="520"/>
      <c r="K10" s="520"/>
      <c r="L10" s="520"/>
      <c r="M10" s="520"/>
      <c r="N10" s="520"/>
      <c r="O10" s="520"/>
      <c r="P10" s="520"/>
      <c r="Q10" s="520"/>
      <c r="R10" s="520"/>
      <c r="S10" s="520"/>
      <c r="T10" s="520"/>
      <c r="U10" s="520"/>
    </row>
    <row r="11" spans="1:27">
      <c r="A11" s="520"/>
      <c r="B11" s="520"/>
      <c r="C11" s="520"/>
      <c r="D11" s="520"/>
      <c r="E11" s="520"/>
      <c r="F11" s="520"/>
      <c r="G11" s="520"/>
      <c r="H11" s="520"/>
      <c r="I11" s="520"/>
      <c r="J11" s="520"/>
      <c r="K11" s="520"/>
      <c r="L11" s="520"/>
      <c r="M11" s="520"/>
      <c r="N11" s="520"/>
      <c r="O11" s="520"/>
      <c r="P11" s="520"/>
      <c r="Q11" s="520"/>
      <c r="R11" s="520"/>
      <c r="S11" s="520"/>
      <c r="T11" s="520"/>
      <c r="U11" s="520"/>
    </row>
    <row r="12" spans="1:27">
      <c r="A12" s="520"/>
      <c r="B12" s="520"/>
      <c r="C12" s="520"/>
      <c r="D12" s="520"/>
      <c r="E12" s="520"/>
      <c r="F12" s="520"/>
      <c r="G12" s="520"/>
      <c r="H12" s="520"/>
      <c r="I12" s="520"/>
      <c r="J12" s="520"/>
      <c r="K12" s="520"/>
      <c r="L12" s="520"/>
      <c r="M12" s="520"/>
      <c r="N12" s="520"/>
      <c r="O12" s="520"/>
      <c r="P12" s="520"/>
      <c r="Q12" s="520"/>
      <c r="R12" s="520"/>
      <c r="S12" s="520"/>
      <c r="T12" s="520"/>
      <c r="U12" s="520"/>
    </row>
    <row r="13" spans="1:27" ht="15.75">
      <c r="A13" s="497" t="s">
        <v>2</v>
      </c>
      <c r="B13" s="497"/>
      <c r="C13" s="497"/>
      <c r="D13" s="497"/>
      <c r="E13" s="497"/>
      <c r="F13" s="497"/>
      <c r="G13" s="497"/>
      <c r="H13" s="497"/>
      <c r="I13" s="497"/>
      <c r="J13" s="497"/>
      <c r="K13" s="497"/>
      <c r="L13" s="497"/>
      <c r="M13" s="497"/>
      <c r="N13" s="497"/>
      <c r="O13" s="497"/>
      <c r="P13" s="497"/>
      <c r="Q13" s="497"/>
      <c r="R13" s="497"/>
      <c r="S13" s="497"/>
      <c r="T13" s="497"/>
      <c r="U13" s="497"/>
    </row>
    <row r="15" spans="1:27">
      <c r="A15" s="510" t="s">
        <v>189</v>
      </c>
      <c r="B15" s="510"/>
      <c r="C15" s="510"/>
      <c r="D15" s="510"/>
      <c r="E15" s="510"/>
      <c r="F15" s="510"/>
      <c r="G15" s="510"/>
      <c r="H15" s="510"/>
      <c r="I15" s="510"/>
      <c r="J15" s="510"/>
      <c r="K15" s="510"/>
      <c r="L15" s="510"/>
      <c r="M15" s="510"/>
      <c r="N15" s="510"/>
      <c r="O15" s="510"/>
      <c r="P15" s="510"/>
      <c r="Q15" s="510"/>
      <c r="R15" s="510"/>
      <c r="S15" s="510"/>
      <c r="T15" s="510"/>
      <c r="U15" s="510"/>
    </row>
    <row r="16" spans="1:27">
      <c r="A16" s="263"/>
      <c r="B16" s="509" t="s">
        <v>12</v>
      </c>
      <c r="C16" s="509"/>
      <c r="D16" s="502" t="s">
        <v>13</v>
      </c>
      <c r="E16" s="509"/>
      <c r="F16" s="502" t="s">
        <v>14</v>
      </c>
      <c r="G16" s="509"/>
      <c r="H16" s="502" t="s">
        <v>15</v>
      </c>
      <c r="I16" s="509"/>
      <c r="J16" s="502" t="s">
        <v>16</v>
      </c>
      <c r="K16" s="509"/>
      <c r="L16" s="502" t="s">
        <v>17</v>
      </c>
      <c r="M16" s="509"/>
      <c r="N16" s="502" t="s">
        <v>18</v>
      </c>
      <c r="O16" s="509"/>
      <c r="P16" s="502" t="s">
        <v>19</v>
      </c>
      <c r="Q16" s="503"/>
      <c r="R16" s="509" t="s">
        <v>20</v>
      </c>
      <c r="S16" s="509"/>
      <c r="T16" s="502" t="s">
        <v>21</v>
      </c>
      <c r="U16" s="503"/>
      <c r="V16" s="502" t="s">
        <v>78</v>
      </c>
      <c r="W16" s="503"/>
      <c r="X16" s="502" t="s">
        <v>163</v>
      </c>
      <c r="Y16" s="503"/>
      <c r="Z16" s="502" t="s">
        <v>216</v>
      </c>
      <c r="AA16" s="503"/>
    </row>
    <row r="17" spans="1:27" ht="30">
      <c r="A17" s="264"/>
      <c r="B17" s="38" t="s">
        <v>8</v>
      </c>
      <c r="C17" s="38" t="s">
        <v>27</v>
      </c>
      <c r="D17" s="37" t="s">
        <v>8</v>
      </c>
      <c r="E17" s="38" t="s">
        <v>27</v>
      </c>
      <c r="F17" s="37" t="s">
        <v>8</v>
      </c>
      <c r="G17" s="38" t="s">
        <v>27</v>
      </c>
      <c r="H17" s="37" t="s">
        <v>8</v>
      </c>
      <c r="I17" s="38" t="s">
        <v>27</v>
      </c>
      <c r="J17" s="37" t="s">
        <v>8</v>
      </c>
      <c r="K17" s="38" t="s">
        <v>27</v>
      </c>
      <c r="L17" s="37" t="s">
        <v>8</v>
      </c>
      <c r="M17" s="38" t="s">
        <v>27</v>
      </c>
      <c r="N17" s="37" t="s">
        <v>8</v>
      </c>
      <c r="O17" s="38" t="s">
        <v>27</v>
      </c>
      <c r="P17" s="37" t="s">
        <v>8</v>
      </c>
      <c r="Q17" s="39" t="s">
        <v>27</v>
      </c>
      <c r="R17" s="38" t="s">
        <v>8</v>
      </c>
      <c r="S17" s="38" t="s">
        <v>27</v>
      </c>
      <c r="T17" s="37" t="s">
        <v>8</v>
      </c>
      <c r="U17" s="39" t="s">
        <v>27</v>
      </c>
      <c r="V17" s="37" t="s">
        <v>8</v>
      </c>
      <c r="W17" s="39" t="s">
        <v>27</v>
      </c>
      <c r="X17" s="37" t="s">
        <v>8</v>
      </c>
      <c r="Y17" s="39" t="s">
        <v>27</v>
      </c>
      <c r="Z17" s="37" t="s">
        <v>8</v>
      </c>
      <c r="AA17" s="39" t="s">
        <v>27</v>
      </c>
    </row>
    <row r="18" spans="1:27" ht="30">
      <c r="A18" s="89" t="s">
        <v>91</v>
      </c>
      <c r="B18" s="166">
        <v>15059</v>
      </c>
      <c r="C18" s="198">
        <v>100</v>
      </c>
      <c r="D18" s="132">
        <v>14701</v>
      </c>
      <c r="E18" s="198">
        <v>100</v>
      </c>
      <c r="F18" s="132">
        <v>14590</v>
      </c>
      <c r="G18" s="198">
        <v>100</v>
      </c>
      <c r="H18" s="132">
        <v>14457</v>
      </c>
      <c r="I18" s="198">
        <v>100</v>
      </c>
      <c r="J18" s="132">
        <v>14480</v>
      </c>
      <c r="K18" s="198">
        <v>100</v>
      </c>
      <c r="L18" s="132">
        <v>14444</v>
      </c>
      <c r="M18" s="198">
        <v>100</v>
      </c>
      <c r="N18" s="132">
        <v>14577</v>
      </c>
      <c r="O18" s="198">
        <v>100</v>
      </c>
      <c r="P18" s="132">
        <v>14802</v>
      </c>
      <c r="Q18" s="133">
        <v>100</v>
      </c>
      <c r="R18" s="166">
        <v>14946</v>
      </c>
      <c r="S18" s="198">
        <v>100</v>
      </c>
      <c r="T18" s="132">
        <v>15709</v>
      </c>
      <c r="U18" s="133">
        <v>100</v>
      </c>
      <c r="V18" s="41">
        <v>15798</v>
      </c>
      <c r="W18" s="133">
        <v>100</v>
      </c>
      <c r="X18" s="132">
        <v>16209</v>
      </c>
      <c r="Y18" s="133">
        <v>100</v>
      </c>
      <c r="Z18" s="132">
        <v>16388</v>
      </c>
      <c r="AA18" s="133">
        <v>100</v>
      </c>
    </row>
    <row r="19" spans="1:27" ht="30">
      <c r="A19" s="246" t="s">
        <v>136</v>
      </c>
      <c r="B19" s="242">
        <v>4421</v>
      </c>
      <c r="C19" s="243">
        <f>B19/B18*100</f>
        <v>29.357859087588817</v>
      </c>
      <c r="D19" s="244">
        <v>5012</v>
      </c>
      <c r="E19" s="243">
        <f>D19/D18*100</f>
        <v>34.092918849057888</v>
      </c>
      <c r="F19" s="244">
        <v>5121</v>
      </c>
      <c r="G19" s="243">
        <f>F19/F18*100</f>
        <v>35.0993831391364</v>
      </c>
      <c r="H19" s="244">
        <v>5099</v>
      </c>
      <c r="I19" s="243">
        <f>H19/H18*100</f>
        <v>35.270111364736806</v>
      </c>
      <c r="J19" s="244">
        <v>5084</v>
      </c>
      <c r="K19" s="243">
        <f>J19/J18*100</f>
        <v>35.110497237569064</v>
      </c>
      <c r="L19" s="244">
        <v>4984</v>
      </c>
      <c r="M19" s="243">
        <f>L19/L18*100</f>
        <v>34.505677097756852</v>
      </c>
      <c r="N19" s="244">
        <v>4927</v>
      </c>
      <c r="O19" s="243">
        <f>N19/N18*100</f>
        <v>33.799821636825136</v>
      </c>
      <c r="P19" s="244">
        <v>5202</v>
      </c>
      <c r="Q19" s="268">
        <f>P19/P18*100</f>
        <v>35.143899473044179</v>
      </c>
      <c r="R19" s="213">
        <v>5112</v>
      </c>
      <c r="S19" s="268">
        <f>R19/R18*100</f>
        <v>34.203131272581295</v>
      </c>
      <c r="T19" s="211">
        <v>5250</v>
      </c>
      <c r="U19" s="268">
        <f>T19/T18*100</f>
        <v>33.420332293589659</v>
      </c>
      <c r="V19" s="211">
        <v>6330</v>
      </c>
      <c r="W19" s="268">
        <f>V19/V18*100</f>
        <v>40.068363083934678</v>
      </c>
      <c r="X19" s="211">
        <v>6326</v>
      </c>
      <c r="Y19" s="268">
        <f>X19/X18*100</f>
        <v>39.027700660127088</v>
      </c>
      <c r="Z19" s="211">
        <v>6272</v>
      </c>
      <c r="AA19" s="268">
        <f>Z19/Z18*100</f>
        <v>38.271906272882596</v>
      </c>
    </row>
    <row r="20" spans="1:27">
      <c r="N20" s="11"/>
      <c r="O20" s="11"/>
    </row>
    <row r="21" spans="1:27">
      <c r="O21" s="13"/>
    </row>
    <row r="22" spans="1:27">
      <c r="A22" s="504" t="s">
        <v>4</v>
      </c>
      <c r="B22" s="504"/>
      <c r="C22" s="504"/>
      <c r="D22" s="504"/>
      <c r="E22" s="504"/>
      <c r="F22" s="504"/>
      <c r="G22" s="504"/>
      <c r="H22" s="504"/>
      <c r="I22" s="504"/>
      <c r="J22" s="504"/>
      <c r="K22" s="504"/>
      <c r="L22" s="504"/>
      <c r="M22" s="504"/>
      <c r="N22" s="504"/>
      <c r="O22" s="504"/>
      <c r="P22" s="504"/>
      <c r="Q22" s="504"/>
      <c r="R22" s="504"/>
      <c r="S22" s="504"/>
      <c r="T22" s="504"/>
      <c r="U22" s="504"/>
    </row>
    <row r="23" spans="1:27">
      <c r="A23" s="499" t="s">
        <v>50</v>
      </c>
      <c r="B23" s="499"/>
      <c r="C23" s="499"/>
      <c r="D23" s="499"/>
      <c r="E23" s="499"/>
      <c r="F23" s="499"/>
      <c r="G23" s="499"/>
      <c r="H23" s="499"/>
      <c r="I23" s="499"/>
      <c r="J23" s="499"/>
      <c r="K23" s="499"/>
      <c r="L23" s="499"/>
      <c r="M23" s="499"/>
      <c r="N23" s="499"/>
      <c r="O23" s="499"/>
      <c r="P23" s="499"/>
      <c r="Q23" s="499"/>
      <c r="R23" s="499"/>
      <c r="S23" s="499"/>
      <c r="T23" s="499"/>
      <c r="U23" s="499"/>
    </row>
    <row r="24" spans="1:27">
      <c r="A24" s="499"/>
      <c r="B24" s="499"/>
      <c r="C24" s="499"/>
      <c r="D24" s="499"/>
      <c r="E24" s="499"/>
      <c r="F24" s="499"/>
      <c r="G24" s="499"/>
      <c r="H24" s="499"/>
      <c r="I24" s="499"/>
      <c r="J24" s="499"/>
      <c r="K24" s="499"/>
      <c r="L24" s="499"/>
      <c r="M24" s="499"/>
      <c r="N24" s="499"/>
      <c r="O24" s="499"/>
      <c r="P24" s="499"/>
      <c r="Q24" s="499"/>
      <c r="R24" s="499"/>
      <c r="S24" s="499"/>
      <c r="T24" s="499"/>
      <c r="U24" s="499"/>
    </row>
    <row r="25" spans="1:27">
      <c r="A25" s="499"/>
      <c r="B25" s="499"/>
      <c r="C25" s="499"/>
      <c r="D25" s="499"/>
      <c r="E25" s="499"/>
      <c r="F25" s="499"/>
      <c r="G25" s="499"/>
      <c r="H25" s="499"/>
      <c r="I25" s="499"/>
      <c r="J25" s="499"/>
      <c r="K25" s="499"/>
      <c r="L25" s="499"/>
      <c r="M25" s="499"/>
      <c r="N25" s="499"/>
      <c r="O25" s="499"/>
      <c r="P25" s="499"/>
      <c r="Q25" s="499"/>
      <c r="R25" s="499"/>
      <c r="S25" s="499"/>
      <c r="T25" s="499"/>
      <c r="U25" s="499"/>
    </row>
    <row r="26" spans="1:27">
      <c r="A26" s="499"/>
      <c r="B26" s="499"/>
      <c r="C26" s="499"/>
      <c r="D26" s="499"/>
      <c r="E26" s="499"/>
      <c r="F26" s="499"/>
      <c r="G26" s="499"/>
      <c r="H26" s="499"/>
      <c r="I26" s="499"/>
      <c r="J26" s="499"/>
      <c r="K26" s="499"/>
      <c r="L26" s="499"/>
      <c r="M26" s="499"/>
      <c r="N26" s="499"/>
      <c r="O26" s="499"/>
      <c r="P26" s="499"/>
      <c r="Q26" s="499"/>
      <c r="R26" s="499"/>
      <c r="S26" s="499"/>
      <c r="T26" s="499"/>
      <c r="U26" s="499"/>
    </row>
    <row r="27" spans="1:27">
      <c r="A27" s="499"/>
      <c r="B27" s="499"/>
      <c r="C27" s="499"/>
      <c r="D27" s="499"/>
      <c r="E27" s="499"/>
      <c r="F27" s="499"/>
      <c r="G27" s="499"/>
      <c r="H27" s="499"/>
      <c r="I27" s="499"/>
      <c r="J27" s="499"/>
      <c r="K27" s="499"/>
      <c r="L27" s="499"/>
      <c r="M27" s="499"/>
      <c r="N27" s="499"/>
      <c r="O27" s="499"/>
      <c r="P27" s="499"/>
      <c r="Q27" s="499"/>
      <c r="R27" s="499"/>
      <c r="S27" s="499"/>
      <c r="T27" s="499"/>
      <c r="U27" s="499"/>
    </row>
    <row r="28" spans="1:27">
      <c r="A28" s="499"/>
      <c r="B28" s="499"/>
      <c r="C28" s="499"/>
      <c r="D28" s="499"/>
      <c r="E28" s="499"/>
      <c r="F28" s="499"/>
      <c r="G28" s="499"/>
      <c r="H28" s="499"/>
      <c r="I28" s="499"/>
      <c r="J28" s="499"/>
      <c r="K28" s="499"/>
      <c r="L28" s="499"/>
      <c r="M28" s="499"/>
      <c r="N28" s="499"/>
      <c r="O28" s="499"/>
      <c r="P28" s="499"/>
      <c r="Q28" s="499"/>
      <c r="R28" s="499"/>
      <c r="S28" s="499"/>
      <c r="T28" s="499"/>
      <c r="U28" s="499"/>
    </row>
    <row r="29" spans="1:27">
      <c r="A29" s="499"/>
      <c r="B29" s="499"/>
      <c r="C29" s="499"/>
      <c r="D29" s="499"/>
      <c r="E29" s="499"/>
      <c r="F29" s="499"/>
      <c r="G29" s="499"/>
      <c r="H29" s="499"/>
      <c r="I29" s="499"/>
      <c r="J29" s="499"/>
      <c r="K29" s="499"/>
      <c r="L29" s="499"/>
      <c r="M29" s="499"/>
      <c r="N29" s="499"/>
      <c r="O29" s="499"/>
      <c r="P29" s="499"/>
      <c r="Q29" s="499"/>
      <c r="R29" s="499"/>
      <c r="S29" s="499"/>
      <c r="T29" s="499"/>
      <c r="U29" s="499"/>
    </row>
    <row r="30" spans="1:27">
      <c r="A30" s="499"/>
      <c r="B30" s="499"/>
      <c r="C30" s="499"/>
      <c r="D30" s="499"/>
      <c r="E30" s="499"/>
      <c r="F30" s="499"/>
      <c r="G30" s="499"/>
      <c r="H30" s="499"/>
      <c r="I30" s="499"/>
      <c r="J30" s="499"/>
      <c r="K30" s="499"/>
      <c r="L30" s="499"/>
      <c r="M30" s="499"/>
      <c r="N30" s="499"/>
      <c r="O30" s="499"/>
      <c r="P30" s="499"/>
      <c r="Q30" s="499"/>
      <c r="R30" s="499"/>
      <c r="S30" s="499"/>
      <c r="T30" s="499"/>
      <c r="U30" s="499"/>
    </row>
    <row r="32" spans="1:27">
      <c r="A32" s="3" t="s">
        <v>5</v>
      </c>
    </row>
  </sheetData>
  <mergeCells count="22">
    <mergeCell ref="A3:U3"/>
    <mergeCell ref="V16:W16"/>
    <mergeCell ref="X16:Y16"/>
    <mergeCell ref="A23:U30"/>
    <mergeCell ref="A22:U22"/>
    <mergeCell ref="A15:U15"/>
    <mergeCell ref="Z16:AA16"/>
    <mergeCell ref="A1:U1"/>
    <mergeCell ref="R16:S16"/>
    <mergeCell ref="T16:U16"/>
    <mergeCell ref="B16:C16"/>
    <mergeCell ref="D16:E16"/>
    <mergeCell ref="F16:G16"/>
    <mergeCell ref="H16:I16"/>
    <mergeCell ref="J16:K16"/>
    <mergeCell ref="L16:M16"/>
    <mergeCell ref="N16:O16"/>
    <mergeCell ref="P16:Q16"/>
    <mergeCell ref="A13:U13"/>
    <mergeCell ref="A9:U12"/>
    <mergeCell ref="A8:U8"/>
    <mergeCell ref="A4:U7"/>
  </mergeCells>
  <hyperlinks>
    <hyperlink ref="A32" location="Titelseite!A1" display="zurück zum Inhaltsverzeichnis" xr:uid="{00000000-0004-0000-1300-000000000000}"/>
  </hyperlinks>
  <pageMargins left="0.7" right="0.7" top="0.78740157499999996" bottom="0.78740157499999996" header="0.3" footer="0.3"/>
  <pageSetup paperSize="9" orientation="portrait" horizontalDpi="4294967293"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36"/>
  <sheetViews>
    <sheetView workbookViewId="0">
      <selection sqref="A1:Q1"/>
    </sheetView>
  </sheetViews>
  <sheetFormatPr baseColWidth="10" defaultRowHeight="15"/>
  <cols>
    <col min="1" max="1" width="42.42578125" customWidth="1"/>
    <col min="2" max="21" width="10.7109375" customWidth="1"/>
    <col min="22" max="24" width="9.28515625" customWidth="1"/>
  </cols>
  <sheetData>
    <row r="1" spans="1:19" ht="18.75">
      <c r="A1" s="498" t="s">
        <v>59</v>
      </c>
      <c r="B1" s="498"/>
      <c r="C1" s="498"/>
      <c r="D1" s="498"/>
      <c r="E1" s="498"/>
      <c r="F1" s="498"/>
      <c r="G1" s="498"/>
      <c r="H1" s="498"/>
      <c r="I1" s="498"/>
      <c r="J1" s="498"/>
      <c r="K1" s="498"/>
      <c r="L1" s="498"/>
      <c r="M1" s="498"/>
      <c r="N1" s="498"/>
      <c r="O1" s="498"/>
      <c r="P1" s="498"/>
      <c r="Q1" s="498"/>
    </row>
    <row r="3" spans="1:19" ht="15.75">
      <c r="A3" s="497" t="s">
        <v>0</v>
      </c>
      <c r="B3" s="497"/>
      <c r="C3" s="497"/>
      <c r="D3" s="497"/>
      <c r="E3" s="497"/>
      <c r="F3" s="497"/>
      <c r="G3" s="497"/>
      <c r="H3" s="497"/>
      <c r="I3" s="497"/>
      <c r="J3" s="497"/>
      <c r="K3" s="497"/>
      <c r="L3" s="497"/>
      <c r="M3" s="497"/>
      <c r="N3" s="497"/>
      <c r="O3" s="497"/>
      <c r="P3" s="497"/>
      <c r="Q3" s="497"/>
    </row>
    <row r="4" spans="1:19" ht="15" customHeight="1">
      <c r="A4" s="520" t="s">
        <v>58</v>
      </c>
      <c r="B4" s="520"/>
      <c r="C4" s="520"/>
      <c r="D4" s="520"/>
      <c r="E4" s="520"/>
      <c r="F4" s="520"/>
      <c r="G4" s="520"/>
      <c r="H4" s="520"/>
      <c r="I4" s="520"/>
      <c r="J4" s="520"/>
      <c r="K4" s="520"/>
      <c r="L4" s="520"/>
      <c r="M4" s="520"/>
      <c r="N4" s="520"/>
      <c r="O4" s="520"/>
      <c r="P4" s="520"/>
      <c r="Q4" s="520"/>
    </row>
    <row r="5" spans="1:19">
      <c r="A5" s="520"/>
      <c r="B5" s="520"/>
      <c r="C5" s="520"/>
      <c r="D5" s="520"/>
      <c r="E5" s="520"/>
      <c r="F5" s="520"/>
      <c r="G5" s="520"/>
      <c r="H5" s="520"/>
      <c r="I5" s="520"/>
      <c r="J5" s="520"/>
      <c r="K5" s="520"/>
      <c r="L5" s="520"/>
      <c r="M5" s="520"/>
      <c r="N5" s="520"/>
      <c r="O5" s="520"/>
      <c r="P5" s="520"/>
      <c r="Q5" s="520"/>
    </row>
    <row r="6" spans="1:19">
      <c r="A6" s="520"/>
      <c r="B6" s="520"/>
      <c r="C6" s="520"/>
      <c r="D6" s="520"/>
      <c r="E6" s="520"/>
      <c r="F6" s="520"/>
      <c r="G6" s="520"/>
      <c r="H6" s="520"/>
      <c r="I6" s="520"/>
      <c r="J6" s="520"/>
      <c r="K6" s="520"/>
      <c r="L6" s="520"/>
      <c r="M6" s="520"/>
      <c r="N6" s="520"/>
      <c r="O6" s="520"/>
      <c r="P6" s="520"/>
      <c r="Q6" s="520"/>
    </row>
    <row r="7" spans="1:19">
      <c r="A7" s="520"/>
      <c r="B7" s="520"/>
      <c r="C7" s="520"/>
      <c r="D7" s="520"/>
      <c r="E7" s="520"/>
      <c r="F7" s="520"/>
      <c r="G7" s="520"/>
      <c r="H7" s="520"/>
      <c r="I7" s="520"/>
      <c r="J7" s="520"/>
      <c r="K7" s="520"/>
      <c r="L7" s="520"/>
      <c r="M7" s="520"/>
      <c r="N7" s="520"/>
      <c r="O7" s="520"/>
      <c r="P7" s="520"/>
      <c r="Q7" s="520"/>
    </row>
    <row r="8" spans="1:19" ht="15.75">
      <c r="A8" s="497" t="s">
        <v>1</v>
      </c>
      <c r="B8" s="497"/>
      <c r="C8" s="497"/>
      <c r="D8" s="497"/>
      <c r="E8" s="497"/>
      <c r="F8" s="497"/>
      <c r="G8" s="497"/>
      <c r="H8" s="497"/>
      <c r="I8" s="497"/>
      <c r="J8" s="497"/>
      <c r="K8" s="497"/>
      <c r="L8" s="497"/>
      <c r="M8" s="497"/>
      <c r="N8" s="497"/>
      <c r="O8" s="497"/>
      <c r="P8" s="497"/>
      <c r="Q8" s="497"/>
    </row>
    <row r="9" spans="1:19" ht="15" customHeight="1">
      <c r="A9" s="520" t="s">
        <v>55</v>
      </c>
      <c r="B9" s="520"/>
      <c r="C9" s="520"/>
      <c r="D9" s="520"/>
      <c r="E9" s="520"/>
      <c r="F9" s="520"/>
      <c r="G9" s="520"/>
      <c r="H9" s="520"/>
      <c r="I9" s="520"/>
      <c r="J9" s="520"/>
      <c r="K9" s="520"/>
      <c r="L9" s="520"/>
      <c r="M9" s="520"/>
      <c r="N9" s="520"/>
      <c r="O9" s="520"/>
      <c r="P9" s="520"/>
      <c r="Q9" s="520"/>
    </row>
    <row r="10" spans="1:19">
      <c r="A10" s="520"/>
      <c r="B10" s="520"/>
      <c r="C10" s="520"/>
      <c r="D10" s="520"/>
      <c r="E10" s="520"/>
      <c r="F10" s="520"/>
      <c r="G10" s="520"/>
      <c r="H10" s="520"/>
      <c r="I10" s="520"/>
      <c r="J10" s="520"/>
      <c r="K10" s="520"/>
      <c r="L10" s="520"/>
      <c r="M10" s="520"/>
      <c r="N10" s="520"/>
      <c r="O10" s="520"/>
      <c r="P10" s="520"/>
      <c r="Q10" s="520"/>
    </row>
    <row r="11" spans="1:19">
      <c r="A11" s="520"/>
      <c r="B11" s="520"/>
      <c r="C11" s="520"/>
      <c r="D11" s="520"/>
      <c r="E11" s="520"/>
      <c r="F11" s="520"/>
      <c r="G11" s="520"/>
      <c r="H11" s="520"/>
      <c r="I11" s="520"/>
      <c r="J11" s="520"/>
      <c r="K11" s="520"/>
      <c r="L11" s="520"/>
      <c r="M11" s="520"/>
      <c r="N11" s="520"/>
      <c r="O11" s="520"/>
      <c r="P11" s="520"/>
      <c r="Q11" s="520"/>
    </row>
    <row r="12" spans="1:19">
      <c r="A12" s="520"/>
      <c r="B12" s="520"/>
      <c r="C12" s="520"/>
      <c r="D12" s="520"/>
      <c r="E12" s="520"/>
      <c r="F12" s="520"/>
      <c r="G12" s="520"/>
      <c r="H12" s="520"/>
      <c r="I12" s="520"/>
      <c r="J12" s="520"/>
      <c r="K12" s="520"/>
      <c r="L12" s="520"/>
      <c r="M12" s="520"/>
      <c r="N12" s="520"/>
      <c r="O12" s="520"/>
      <c r="P12" s="520"/>
      <c r="Q12" s="520"/>
    </row>
    <row r="13" spans="1:19" ht="15.75">
      <c r="A13" s="497" t="s">
        <v>2</v>
      </c>
      <c r="B13" s="497"/>
      <c r="C13" s="497"/>
      <c r="D13" s="497"/>
      <c r="E13" s="497"/>
      <c r="F13" s="497"/>
      <c r="G13" s="497"/>
      <c r="H13" s="497"/>
      <c r="I13" s="497"/>
      <c r="J13" s="497"/>
      <c r="K13" s="497"/>
      <c r="L13" s="497"/>
      <c r="M13" s="497"/>
      <c r="N13" s="497"/>
      <c r="O13" s="497"/>
      <c r="P13" s="497"/>
      <c r="Q13" s="497"/>
    </row>
    <row r="15" spans="1:19">
      <c r="A15" s="21"/>
      <c r="B15" s="21"/>
      <c r="C15" s="21"/>
      <c r="D15" s="21"/>
      <c r="E15" s="1"/>
      <c r="F15" s="1"/>
      <c r="G15" s="1"/>
      <c r="H15" s="1"/>
      <c r="I15" s="1"/>
      <c r="J15" s="1"/>
      <c r="K15" s="522"/>
      <c r="L15" s="522"/>
      <c r="M15" s="522"/>
      <c r="N15" s="522"/>
      <c r="O15" s="522"/>
      <c r="P15" s="522"/>
      <c r="Q15" s="522"/>
    </row>
    <row r="16" spans="1:19" s="13" customFormat="1">
      <c r="A16" s="368"/>
      <c r="B16" s="502">
        <v>2015</v>
      </c>
      <c r="C16" s="503"/>
      <c r="D16" s="502">
        <v>2016</v>
      </c>
      <c r="E16" s="503"/>
      <c r="F16" s="502">
        <v>2017</v>
      </c>
      <c r="G16" s="503"/>
      <c r="H16" s="502">
        <v>2018</v>
      </c>
      <c r="I16" s="503"/>
      <c r="J16" s="502">
        <v>2019</v>
      </c>
      <c r="K16" s="503"/>
      <c r="L16" s="502">
        <v>2020</v>
      </c>
      <c r="M16" s="503"/>
      <c r="N16" s="502">
        <v>2021</v>
      </c>
      <c r="O16" s="503"/>
      <c r="P16" s="502">
        <v>2022</v>
      </c>
      <c r="Q16" s="503"/>
      <c r="R16" s="502">
        <v>2023</v>
      </c>
      <c r="S16" s="503"/>
    </row>
    <row r="17" spans="1:19" s="13" customFormat="1" ht="30">
      <c r="A17" s="369"/>
      <c r="B17" s="122" t="s">
        <v>8</v>
      </c>
      <c r="C17" s="38" t="s">
        <v>27</v>
      </c>
      <c r="D17" s="278" t="s">
        <v>8</v>
      </c>
      <c r="E17" s="39" t="s">
        <v>27</v>
      </c>
      <c r="F17" s="122" t="s">
        <v>8</v>
      </c>
      <c r="G17" s="38" t="s">
        <v>27</v>
      </c>
      <c r="H17" s="278" t="s">
        <v>8</v>
      </c>
      <c r="I17" s="39" t="s">
        <v>27</v>
      </c>
      <c r="J17" s="122" t="s">
        <v>8</v>
      </c>
      <c r="K17" s="38" t="s">
        <v>27</v>
      </c>
      <c r="L17" s="278" t="s">
        <v>8</v>
      </c>
      <c r="M17" s="39" t="s">
        <v>27</v>
      </c>
      <c r="N17" s="278" t="s">
        <v>8</v>
      </c>
      <c r="O17" s="39" t="s">
        <v>27</v>
      </c>
      <c r="P17" s="278" t="s">
        <v>8</v>
      </c>
      <c r="Q17" s="39" t="s">
        <v>27</v>
      </c>
      <c r="R17" s="278" t="s">
        <v>8</v>
      </c>
      <c r="S17" s="39" t="s">
        <v>27</v>
      </c>
    </row>
    <row r="18" spans="1:19" s="13" customFormat="1">
      <c r="A18" s="379" t="s">
        <v>169</v>
      </c>
      <c r="B18" s="118">
        <v>12885</v>
      </c>
      <c r="C18" s="387">
        <v>100</v>
      </c>
      <c r="D18" s="139">
        <v>13094</v>
      </c>
      <c r="E18" s="388">
        <v>100</v>
      </c>
      <c r="F18" s="118">
        <v>13339</v>
      </c>
      <c r="G18" s="387">
        <v>100</v>
      </c>
      <c r="H18" s="139">
        <v>13547</v>
      </c>
      <c r="I18" s="388">
        <v>100</v>
      </c>
      <c r="J18" s="118">
        <v>13626</v>
      </c>
      <c r="K18" s="387">
        <v>100</v>
      </c>
      <c r="L18" s="139">
        <v>13812</v>
      </c>
      <c r="M18" s="387">
        <v>100</v>
      </c>
      <c r="N18" s="139">
        <v>13754</v>
      </c>
      <c r="O18" s="388">
        <v>100</v>
      </c>
      <c r="P18" s="139">
        <v>14170</v>
      </c>
      <c r="Q18" s="388">
        <v>100</v>
      </c>
      <c r="R18" s="139">
        <v>14132</v>
      </c>
      <c r="S18" s="388">
        <v>100</v>
      </c>
    </row>
    <row r="19" spans="1:19" s="13" customFormat="1" ht="30">
      <c r="A19" s="380" t="s">
        <v>56</v>
      </c>
      <c r="B19" s="224">
        <v>3319</v>
      </c>
      <c r="C19" s="381">
        <f>B19/B18*100</f>
        <v>25.758634070624758</v>
      </c>
      <c r="D19" s="303">
        <v>3415</v>
      </c>
      <c r="E19" s="382">
        <f>D19/D18*100</f>
        <v>26.080647624866348</v>
      </c>
      <c r="F19" s="224">
        <v>3871</v>
      </c>
      <c r="G19" s="381">
        <f>F19/F18*100</f>
        <v>29.020166429267562</v>
      </c>
      <c r="H19" s="303">
        <v>4139</v>
      </c>
      <c r="I19" s="382">
        <f>H19/H18*100</f>
        <v>30.55288993873182</v>
      </c>
      <c r="J19" s="224">
        <v>3657</v>
      </c>
      <c r="K19" s="381">
        <f>J19/J18*100</f>
        <v>26.838397181858216</v>
      </c>
      <c r="L19" s="303">
        <v>3705</v>
      </c>
      <c r="M19" s="381">
        <f>L19/L18*100</f>
        <v>26.824500434404865</v>
      </c>
      <c r="N19" s="303">
        <v>3646</v>
      </c>
      <c r="O19" s="382">
        <f>N19/N18*100</f>
        <v>26.508652028500801</v>
      </c>
      <c r="P19" s="303">
        <v>3668</v>
      </c>
      <c r="Q19" s="382">
        <f>P19/P18*100</f>
        <v>25.885673959068455</v>
      </c>
      <c r="R19" s="303">
        <v>3815</v>
      </c>
      <c r="S19" s="382">
        <f>R19/R18*100</f>
        <v>26.99547127087461</v>
      </c>
    </row>
    <row r="20" spans="1:19" s="13" customFormat="1">
      <c r="A20" s="153" t="s">
        <v>168</v>
      </c>
      <c r="B20" s="225">
        <v>550</v>
      </c>
      <c r="C20" s="238">
        <f>B20/B19*100</f>
        <v>16.571256402530882</v>
      </c>
      <c r="D20" s="239">
        <v>488</v>
      </c>
      <c r="E20" s="238">
        <f>D20/D19*100</f>
        <v>14.289897510980968</v>
      </c>
      <c r="F20" s="225">
        <v>495</v>
      </c>
      <c r="G20" s="238">
        <f>F20/F19*100</f>
        <v>12.787393438388014</v>
      </c>
      <c r="H20" s="235">
        <v>548</v>
      </c>
      <c r="I20" s="238">
        <f>H20/H19*100</f>
        <v>13.239913022469196</v>
      </c>
      <c r="J20" s="226">
        <v>597</v>
      </c>
      <c r="K20" s="238">
        <f>J20/J19*100</f>
        <v>16.324856439704678</v>
      </c>
      <c r="L20" s="240">
        <v>468</v>
      </c>
      <c r="M20" s="238">
        <f>L20/L19*100</f>
        <v>12.631578947368421</v>
      </c>
      <c r="N20" s="240">
        <v>471</v>
      </c>
      <c r="O20" s="238">
        <f>N20/N19*100</f>
        <v>12.918266593527154</v>
      </c>
      <c r="P20" s="240">
        <v>513</v>
      </c>
      <c r="Q20" s="238">
        <f>P20/P19*100</f>
        <v>13.985823336968375</v>
      </c>
      <c r="R20" s="240">
        <v>627</v>
      </c>
      <c r="S20" s="238">
        <f>R20/R19*100</f>
        <v>16.435124508519003</v>
      </c>
    </row>
    <row r="21" spans="1:19" s="13" customFormat="1">
      <c r="A21" s="383" t="s">
        <v>170</v>
      </c>
      <c r="B21" s="384">
        <v>8221</v>
      </c>
      <c r="C21" s="387">
        <v>100</v>
      </c>
      <c r="D21" s="385">
        <v>8235</v>
      </c>
      <c r="E21" s="389">
        <v>100</v>
      </c>
      <c r="F21" s="384">
        <v>7995</v>
      </c>
      <c r="G21" s="387">
        <v>100</v>
      </c>
      <c r="H21" s="231">
        <v>7963</v>
      </c>
      <c r="I21" s="389">
        <v>100</v>
      </c>
      <c r="J21" s="386">
        <v>8017</v>
      </c>
      <c r="K21" s="387">
        <v>100</v>
      </c>
      <c r="L21" s="237">
        <v>8065</v>
      </c>
      <c r="M21" s="387">
        <v>100</v>
      </c>
      <c r="N21" s="237">
        <v>8136</v>
      </c>
      <c r="O21" s="389">
        <v>100</v>
      </c>
      <c r="P21" s="237">
        <v>8439</v>
      </c>
      <c r="Q21" s="389">
        <v>100</v>
      </c>
      <c r="R21" s="237">
        <v>8815</v>
      </c>
      <c r="S21" s="389">
        <v>100</v>
      </c>
    </row>
    <row r="22" spans="1:19" s="13" customFormat="1" ht="30">
      <c r="A22" s="380" t="s">
        <v>57</v>
      </c>
      <c r="B22" s="224">
        <v>1085</v>
      </c>
      <c r="C22" s="381">
        <f>B22/B21*100</f>
        <v>13.197907797104975</v>
      </c>
      <c r="D22" s="303">
        <v>1162</v>
      </c>
      <c r="E22" s="382">
        <f>D22/D21*100</f>
        <v>14.110503946569519</v>
      </c>
      <c r="F22" s="224">
        <v>1275</v>
      </c>
      <c r="G22" s="381">
        <f>F22/F21*100</f>
        <v>15.947467166979362</v>
      </c>
      <c r="H22" s="303">
        <v>1300</v>
      </c>
      <c r="I22" s="382">
        <f>H22/H21*100</f>
        <v>16.325505462765289</v>
      </c>
      <c r="J22" s="224">
        <v>1355</v>
      </c>
      <c r="K22" s="381">
        <f>J22/J21*100</f>
        <v>16.901584133715854</v>
      </c>
      <c r="L22" s="303">
        <v>1462</v>
      </c>
      <c r="M22" s="381">
        <f>L22/L21*100</f>
        <v>18.127712337259762</v>
      </c>
      <c r="N22" s="303">
        <v>1464</v>
      </c>
      <c r="O22" s="382">
        <f>N22/N21*100</f>
        <v>17.994100294985252</v>
      </c>
      <c r="P22" s="303">
        <v>1853</v>
      </c>
      <c r="Q22" s="382">
        <f>P22/P21*100</f>
        <v>21.957577912074893</v>
      </c>
      <c r="R22" s="303">
        <v>1937</v>
      </c>
      <c r="S22" s="382">
        <f>R22/R21*100</f>
        <v>21.973908111174133</v>
      </c>
    </row>
    <row r="23" spans="1:19" s="13" customFormat="1">
      <c r="A23" s="153" t="s">
        <v>168</v>
      </c>
      <c r="B23" s="225">
        <v>199</v>
      </c>
      <c r="C23" s="238">
        <f>B23/B22*100</f>
        <v>18.34101382488479</v>
      </c>
      <c r="D23" s="239">
        <v>229</v>
      </c>
      <c r="E23" s="238">
        <f>D23/D22*100</f>
        <v>19.707401032702236</v>
      </c>
      <c r="F23" s="225">
        <v>242</v>
      </c>
      <c r="G23" s="238">
        <f>F23/F22*100</f>
        <v>18.980392156862745</v>
      </c>
      <c r="H23" s="235">
        <v>274</v>
      </c>
      <c r="I23" s="238">
        <f>H23/H22*100</f>
        <v>21.076923076923077</v>
      </c>
      <c r="J23" s="226">
        <v>256</v>
      </c>
      <c r="K23" s="238">
        <f>J23/J22*100</f>
        <v>18.892988929889299</v>
      </c>
      <c r="L23" s="240">
        <v>237</v>
      </c>
      <c r="M23" s="238">
        <f>L23/L22*100</f>
        <v>16.210670314637483</v>
      </c>
      <c r="N23" s="240">
        <v>223</v>
      </c>
      <c r="O23" s="238">
        <f>N23/N22*100</f>
        <v>15.23224043715847</v>
      </c>
      <c r="P23" s="240">
        <v>237</v>
      </c>
      <c r="Q23" s="238">
        <f>P23/P22*100</f>
        <v>12.790070156502969</v>
      </c>
      <c r="R23" s="240">
        <v>247</v>
      </c>
      <c r="S23" s="238">
        <f>R23/R22*100</f>
        <v>12.751677852348994</v>
      </c>
    </row>
    <row r="24" spans="1:19" s="13" customFormat="1" ht="22.15" customHeight="1">
      <c r="A24" s="23"/>
      <c r="B24" s="24"/>
      <c r="C24" s="25"/>
      <c r="D24" s="24"/>
      <c r="E24" s="25"/>
      <c r="F24" s="24"/>
      <c r="G24" s="25"/>
      <c r="H24" s="15"/>
      <c r="I24" s="25"/>
      <c r="J24" s="26"/>
      <c r="K24" s="25"/>
      <c r="L24" s="22"/>
      <c r="M24" s="25"/>
    </row>
    <row r="26" spans="1:19">
      <c r="A26" s="504" t="s">
        <v>4</v>
      </c>
      <c r="B26" s="504"/>
      <c r="C26" s="504"/>
      <c r="D26" s="504"/>
      <c r="E26" s="504"/>
      <c r="F26" s="504"/>
      <c r="G26" s="504"/>
      <c r="H26" s="504"/>
      <c r="I26" s="504"/>
      <c r="J26" s="504"/>
      <c r="K26" s="504"/>
      <c r="L26" s="504"/>
      <c r="M26" s="504"/>
      <c r="N26" s="504"/>
      <c r="O26" s="504"/>
      <c r="P26" s="504"/>
      <c r="Q26" s="504"/>
    </row>
    <row r="27" spans="1:19" ht="15" customHeight="1">
      <c r="A27" s="520" t="s">
        <v>171</v>
      </c>
      <c r="B27" s="520"/>
      <c r="C27" s="520"/>
      <c r="D27" s="520"/>
      <c r="E27" s="520"/>
      <c r="F27" s="520"/>
      <c r="G27" s="520"/>
      <c r="H27" s="520"/>
      <c r="I27" s="520"/>
      <c r="J27" s="520"/>
      <c r="K27" s="520"/>
      <c r="L27" s="520"/>
      <c r="M27" s="520"/>
      <c r="N27" s="520"/>
      <c r="O27" s="520"/>
      <c r="P27" s="520"/>
      <c r="Q27" s="520"/>
    </row>
    <row r="28" spans="1:19">
      <c r="A28" s="520"/>
      <c r="B28" s="520"/>
      <c r="C28" s="520"/>
      <c r="D28" s="520"/>
      <c r="E28" s="520"/>
      <c r="F28" s="520"/>
      <c r="G28" s="520"/>
      <c r="H28" s="520"/>
      <c r="I28" s="520"/>
      <c r="J28" s="520"/>
      <c r="K28" s="520"/>
      <c r="L28" s="520"/>
      <c r="M28" s="520"/>
      <c r="N28" s="520"/>
      <c r="O28" s="520"/>
      <c r="P28" s="520"/>
      <c r="Q28" s="520"/>
    </row>
    <row r="29" spans="1:19">
      <c r="A29" s="520"/>
      <c r="B29" s="520"/>
      <c r="C29" s="520"/>
      <c r="D29" s="520"/>
      <c r="E29" s="520"/>
      <c r="F29" s="520"/>
      <c r="G29" s="520"/>
      <c r="H29" s="520"/>
      <c r="I29" s="520"/>
      <c r="J29" s="520"/>
      <c r="K29" s="520"/>
      <c r="L29" s="520"/>
      <c r="M29" s="520"/>
      <c r="N29" s="520"/>
      <c r="O29" s="520"/>
      <c r="P29" s="520"/>
      <c r="Q29" s="520"/>
    </row>
    <row r="30" spans="1:19">
      <c r="A30" s="520"/>
      <c r="B30" s="520"/>
      <c r="C30" s="520"/>
      <c r="D30" s="520"/>
      <c r="E30" s="520"/>
      <c r="F30" s="520"/>
      <c r="G30" s="520"/>
      <c r="H30" s="520"/>
      <c r="I30" s="520"/>
      <c r="J30" s="520"/>
      <c r="K30" s="520"/>
      <c r="L30" s="520"/>
      <c r="M30" s="520"/>
      <c r="N30" s="520"/>
      <c r="O30" s="520"/>
      <c r="P30" s="520"/>
      <c r="Q30" s="520"/>
    </row>
    <row r="31" spans="1:19">
      <c r="A31" s="520"/>
      <c r="B31" s="520"/>
      <c r="C31" s="520"/>
      <c r="D31" s="520"/>
      <c r="E31" s="520"/>
      <c r="F31" s="520"/>
      <c r="G31" s="520"/>
      <c r="H31" s="520"/>
      <c r="I31" s="520"/>
      <c r="J31" s="520"/>
      <c r="K31" s="520"/>
      <c r="L31" s="520"/>
      <c r="M31" s="520"/>
      <c r="N31" s="520"/>
      <c r="O31" s="520"/>
      <c r="P31" s="520"/>
      <c r="Q31" s="520"/>
    </row>
    <row r="32" spans="1:19">
      <c r="A32" s="520"/>
      <c r="B32" s="520"/>
      <c r="C32" s="520"/>
      <c r="D32" s="520"/>
      <c r="E32" s="520"/>
      <c r="F32" s="520"/>
      <c r="G32" s="520"/>
      <c r="H32" s="520"/>
      <c r="I32" s="520"/>
      <c r="J32" s="520"/>
      <c r="K32" s="520"/>
      <c r="L32" s="520"/>
      <c r="M32" s="520"/>
      <c r="N32" s="520"/>
      <c r="O32" s="520"/>
      <c r="P32" s="520"/>
      <c r="Q32" s="520"/>
    </row>
    <row r="33" spans="1:17">
      <c r="A33" s="520"/>
      <c r="B33" s="520"/>
      <c r="C33" s="520"/>
      <c r="D33" s="520"/>
      <c r="E33" s="520"/>
      <c r="F33" s="520"/>
      <c r="G33" s="520"/>
      <c r="H33" s="520"/>
      <c r="I33" s="520"/>
      <c r="J33" s="520"/>
      <c r="K33" s="520"/>
      <c r="L33" s="520"/>
      <c r="M33" s="520"/>
      <c r="N33" s="520"/>
      <c r="O33" s="520"/>
      <c r="P33" s="520"/>
      <c r="Q33" s="520"/>
    </row>
    <row r="34" spans="1:17">
      <c r="A34" s="520"/>
      <c r="B34" s="520"/>
      <c r="C34" s="520"/>
      <c r="D34" s="520"/>
      <c r="E34" s="520"/>
      <c r="F34" s="520"/>
      <c r="G34" s="520"/>
      <c r="H34" s="520"/>
      <c r="I34" s="520"/>
      <c r="J34" s="520"/>
      <c r="K34" s="520"/>
      <c r="L34" s="520"/>
      <c r="M34" s="520"/>
      <c r="N34" s="520"/>
      <c r="O34" s="520"/>
      <c r="P34" s="520"/>
      <c r="Q34" s="520"/>
    </row>
    <row r="36" spans="1:17">
      <c r="A36" s="3" t="s">
        <v>5</v>
      </c>
    </row>
  </sheetData>
  <mergeCells count="18">
    <mergeCell ref="A1:Q1"/>
    <mergeCell ref="P16:Q16"/>
    <mergeCell ref="A27:Q34"/>
    <mergeCell ref="A26:Q26"/>
    <mergeCell ref="K15:Q15"/>
    <mergeCell ref="A13:Q13"/>
    <mergeCell ref="N16:O16"/>
    <mergeCell ref="B16:C16"/>
    <mergeCell ref="D16:E16"/>
    <mergeCell ref="F16:G16"/>
    <mergeCell ref="H16:I16"/>
    <mergeCell ref="J16:K16"/>
    <mergeCell ref="L16:M16"/>
    <mergeCell ref="R16:S16"/>
    <mergeCell ref="A9:Q12"/>
    <mergeCell ref="A8:Q8"/>
    <mergeCell ref="A4:Q7"/>
    <mergeCell ref="A3:Q3"/>
  </mergeCells>
  <hyperlinks>
    <hyperlink ref="A36" location="Titelseite!A1" display="zurück zum Inhaltsverzeichnis" xr:uid="{00000000-0004-0000-1400-000000000000}"/>
  </hyperlinks>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51"/>
  <sheetViews>
    <sheetView workbookViewId="0">
      <selection sqref="A1:M1"/>
    </sheetView>
  </sheetViews>
  <sheetFormatPr baseColWidth="10" defaultRowHeight="15"/>
  <cols>
    <col min="1" max="1" width="21.42578125" customWidth="1"/>
    <col min="2" max="2" width="38.7109375" customWidth="1"/>
    <col min="3" max="3" width="11.5703125" customWidth="1"/>
  </cols>
  <sheetData>
    <row r="1" spans="1:13" ht="18.75">
      <c r="A1" s="498" t="s">
        <v>230</v>
      </c>
      <c r="B1" s="498"/>
      <c r="C1" s="498"/>
      <c r="D1" s="498"/>
      <c r="E1" s="498"/>
      <c r="F1" s="498"/>
      <c r="G1" s="498"/>
      <c r="H1" s="498"/>
      <c r="I1" s="498"/>
      <c r="J1" s="498"/>
      <c r="K1" s="498"/>
      <c r="L1" s="498"/>
      <c r="M1" s="498"/>
    </row>
    <row r="3" spans="1:13" ht="15.75">
      <c r="A3" s="497" t="s">
        <v>0</v>
      </c>
      <c r="B3" s="497"/>
      <c r="C3" s="497"/>
      <c r="D3" s="497"/>
      <c r="E3" s="497"/>
      <c r="F3" s="497"/>
      <c r="G3" s="497"/>
      <c r="H3" s="497"/>
      <c r="I3" s="497"/>
      <c r="J3" s="497"/>
      <c r="K3" s="497"/>
      <c r="L3" s="497"/>
      <c r="M3" s="497"/>
    </row>
    <row r="4" spans="1:13">
      <c r="A4" s="520" t="s">
        <v>224</v>
      </c>
      <c r="B4" s="520"/>
      <c r="C4" s="520"/>
      <c r="D4" s="520"/>
      <c r="E4" s="520"/>
      <c r="F4" s="520"/>
      <c r="G4" s="520"/>
      <c r="H4" s="520"/>
      <c r="I4" s="520"/>
      <c r="J4" s="520"/>
      <c r="K4" s="520"/>
      <c r="L4" s="520"/>
      <c r="M4" s="520"/>
    </row>
    <row r="5" spans="1:13">
      <c r="A5" s="520"/>
      <c r="B5" s="520"/>
      <c r="C5" s="520"/>
      <c r="D5" s="520"/>
      <c r="E5" s="520"/>
      <c r="F5" s="520"/>
      <c r="G5" s="520"/>
      <c r="H5" s="520"/>
      <c r="I5" s="520"/>
      <c r="J5" s="520"/>
      <c r="K5" s="520"/>
      <c r="L5" s="520"/>
      <c r="M5" s="520"/>
    </row>
    <row r="6" spans="1:13">
      <c r="A6" s="520"/>
      <c r="B6" s="520"/>
      <c r="C6" s="520"/>
      <c r="D6" s="520"/>
      <c r="E6" s="520"/>
      <c r="F6" s="520"/>
      <c r="G6" s="520"/>
      <c r="H6" s="520"/>
      <c r="I6" s="520"/>
      <c r="J6" s="520"/>
      <c r="K6" s="520"/>
      <c r="L6" s="520"/>
      <c r="M6" s="520"/>
    </row>
    <row r="7" spans="1:13">
      <c r="A7" s="520"/>
      <c r="B7" s="520"/>
      <c r="C7" s="520"/>
      <c r="D7" s="520"/>
      <c r="E7" s="520"/>
      <c r="F7" s="520"/>
      <c r="G7" s="520"/>
      <c r="H7" s="520"/>
      <c r="I7" s="520"/>
      <c r="J7" s="520"/>
      <c r="K7" s="520"/>
      <c r="L7" s="520"/>
      <c r="M7" s="520"/>
    </row>
    <row r="8" spans="1:13" ht="15.75">
      <c r="A8" s="497" t="s">
        <v>1</v>
      </c>
      <c r="B8" s="497"/>
      <c r="C8" s="497"/>
      <c r="D8" s="497"/>
      <c r="E8" s="497"/>
      <c r="F8" s="497"/>
      <c r="G8" s="497"/>
      <c r="H8" s="497"/>
      <c r="I8" s="497"/>
      <c r="J8" s="497"/>
      <c r="K8" s="497"/>
      <c r="L8" s="497"/>
      <c r="M8" s="497"/>
    </row>
    <row r="9" spans="1:13">
      <c r="A9" s="499" t="s">
        <v>225</v>
      </c>
      <c r="B9" s="499"/>
      <c r="C9" s="499"/>
      <c r="D9" s="499"/>
      <c r="E9" s="499"/>
      <c r="F9" s="499"/>
      <c r="G9" s="499"/>
      <c r="H9" s="499"/>
      <c r="I9" s="499"/>
      <c r="J9" s="499"/>
      <c r="K9" s="499"/>
      <c r="L9" s="499"/>
      <c r="M9" s="499"/>
    </row>
    <row r="10" spans="1:13">
      <c r="A10" s="499"/>
      <c r="B10" s="499"/>
      <c r="C10" s="499"/>
      <c r="D10" s="499"/>
      <c r="E10" s="499"/>
      <c r="F10" s="499"/>
      <c r="G10" s="499"/>
      <c r="H10" s="499"/>
      <c r="I10" s="499"/>
      <c r="J10" s="499"/>
      <c r="K10" s="499"/>
      <c r="L10" s="499"/>
      <c r="M10" s="499"/>
    </row>
    <row r="11" spans="1:13">
      <c r="A11" s="499"/>
      <c r="B11" s="499"/>
      <c r="C11" s="499"/>
      <c r="D11" s="499"/>
      <c r="E11" s="499"/>
      <c r="F11" s="499"/>
      <c r="G11" s="499"/>
      <c r="H11" s="499"/>
      <c r="I11" s="499"/>
      <c r="J11" s="499"/>
      <c r="K11" s="499"/>
      <c r="L11" s="499"/>
      <c r="M11" s="499"/>
    </row>
    <row r="12" spans="1:13">
      <c r="A12" s="499"/>
      <c r="B12" s="499"/>
      <c r="C12" s="499"/>
      <c r="D12" s="499"/>
      <c r="E12" s="499"/>
      <c r="F12" s="499"/>
      <c r="G12" s="499"/>
      <c r="H12" s="499"/>
      <c r="I12" s="499"/>
      <c r="J12" s="499"/>
      <c r="K12" s="499"/>
      <c r="L12" s="499"/>
      <c r="M12" s="499"/>
    </row>
    <row r="13" spans="1:13" ht="15.75">
      <c r="A13" s="497" t="s">
        <v>2</v>
      </c>
      <c r="B13" s="497"/>
      <c r="C13" s="497"/>
      <c r="D13" s="497"/>
      <c r="E13" s="497"/>
      <c r="F13" s="497"/>
      <c r="G13" s="497"/>
      <c r="H13" s="497"/>
      <c r="I13" s="497"/>
      <c r="J13" s="497"/>
      <c r="K13" s="497"/>
      <c r="L13" s="497"/>
      <c r="M13" s="497"/>
    </row>
    <row r="15" spans="1:13">
      <c r="A15" s="6" t="s">
        <v>226</v>
      </c>
      <c r="B15" s="6"/>
      <c r="C15" s="6"/>
      <c r="D15" s="6"/>
      <c r="E15" s="1"/>
      <c r="F15" s="1"/>
      <c r="G15" s="1"/>
      <c r="H15" s="1"/>
      <c r="I15" s="1"/>
      <c r="J15" s="1"/>
      <c r="K15" s="1"/>
      <c r="L15" s="1"/>
      <c r="M15" s="1"/>
    </row>
    <row r="16" spans="1:13" ht="16.5" customHeight="1">
      <c r="A16" s="505"/>
      <c r="B16" s="506"/>
      <c r="C16" s="502">
        <v>2015</v>
      </c>
      <c r="D16" s="509"/>
      <c r="E16" s="502">
        <v>2017</v>
      </c>
      <c r="F16" s="503"/>
      <c r="G16" s="502">
        <v>2019</v>
      </c>
      <c r="H16" s="503"/>
      <c r="I16" s="502">
        <v>2021</v>
      </c>
      <c r="J16" s="503"/>
      <c r="K16" s="551"/>
      <c r="L16" s="551"/>
    </row>
    <row r="17" spans="1:12" ht="30">
      <c r="A17" s="507"/>
      <c r="B17" s="508"/>
      <c r="C17" s="447" t="s">
        <v>8</v>
      </c>
      <c r="D17" s="236" t="s">
        <v>227</v>
      </c>
      <c r="E17" s="447" t="s">
        <v>8</v>
      </c>
      <c r="F17" s="70" t="s">
        <v>227</v>
      </c>
      <c r="G17" s="447" t="s">
        <v>8</v>
      </c>
      <c r="H17" s="70" t="s">
        <v>227</v>
      </c>
      <c r="I17" s="447" t="s">
        <v>8</v>
      </c>
      <c r="J17" s="70" t="s">
        <v>227</v>
      </c>
      <c r="K17" s="7"/>
      <c r="L17" s="457"/>
    </row>
    <row r="18" spans="1:12">
      <c r="A18" s="548" t="s">
        <v>22</v>
      </c>
      <c r="B18" s="89" t="s">
        <v>46</v>
      </c>
      <c r="C18" s="458">
        <v>473</v>
      </c>
      <c r="D18" s="459">
        <v>100</v>
      </c>
      <c r="E18" s="458">
        <v>456</v>
      </c>
      <c r="F18" s="460">
        <v>100</v>
      </c>
      <c r="G18" s="458">
        <v>539</v>
      </c>
      <c r="H18" s="460">
        <v>100</v>
      </c>
      <c r="I18" s="458">
        <v>813</v>
      </c>
      <c r="J18" s="460">
        <v>100</v>
      </c>
      <c r="K18" s="461"/>
      <c r="L18" s="462"/>
    </row>
    <row r="19" spans="1:12">
      <c r="A19" s="548"/>
      <c r="B19" s="214" t="s">
        <v>47</v>
      </c>
      <c r="C19" s="463">
        <v>73</v>
      </c>
      <c r="D19" s="464">
        <f>C19/C18*100</f>
        <v>15.433403805496829</v>
      </c>
      <c r="E19" s="463">
        <v>73</v>
      </c>
      <c r="F19" s="465">
        <f>E19/E18*100</f>
        <v>16.008771929824562</v>
      </c>
      <c r="G19" s="463">
        <v>78</v>
      </c>
      <c r="H19" s="465">
        <f>G19/G18*100</f>
        <v>14.471243042671613</v>
      </c>
      <c r="I19" s="463">
        <v>94</v>
      </c>
      <c r="J19" s="465">
        <f>I19/I18*100</f>
        <v>11.562115621156211</v>
      </c>
      <c r="K19" s="461"/>
      <c r="L19" s="462"/>
    </row>
    <row r="20" spans="1:12">
      <c r="A20" s="548"/>
      <c r="B20" s="214" t="s">
        <v>48</v>
      </c>
      <c r="C20" s="463">
        <v>76</v>
      </c>
      <c r="D20" s="167">
        <f>C20/C18*100</f>
        <v>16.0676532769556</v>
      </c>
      <c r="E20" s="463">
        <v>66</v>
      </c>
      <c r="F20" s="143">
        <f>E20/E18*100</f>
        <v>14.473684210526317</v>
      </c>
      <c r="G20" s="463">
        <v>117</v>
      </c>
      <c r="H20" s="143">
        <f>G20/G18*100</f>
        <v>21.706864564007422</v>
      </c>
      <c r="I20" s="463">
        <v>123</v>
      </c>
      <c r="J20" s="143">
        <f>I20/I18*100</f>
        <v>15.129151291512915</v>
      </c>
      <c r="K20" s="461"/>
      <c r="L20" s="466"/>
    </row>
    <row r="21" spans="1:12">
      <c r="A21" s="548"/>
      <c r="B21" s="153" t="s">
        <v>228</v>
      </c>
      <c r="C21" s="463">
        <v>324</v>
      </c>
      <c r="D21" s="167">
        <f>C21/C18*100</f>
        <v>68.498942917547566</v>
      </c>
      <c r="E21" s="463">
        <v>317</v>
      </c>
      <c r="F21" s="143">
        <f>E21/E18*100</f>
        <v>69.517543859649123</v>
      </c>
      <c r="G21" s="463">
        <v>344</v>
      </c>
      <c r="H21" s="143">
        <f>G21/G18*100</f>
        <v>63.821892393320965</v>
      </c>
      <c r="I21" s="463">
        <v>596</v>
      </c>
      <c r="J21" s="143">
        <f>I21/I18*100</f>
        <v>73.308733087330864</v>
      </c>
      <c r="K21" s="461"/>
      <c r="L21" s="466"/>
    </row>
    <row r="22" spans="1:12">
      <c r="A22" s="548" t="s">
        <v>229</v>
      </c>
      <c r="B22" s="89" t="s">
        <v>46</v>
      </c>
      <c r="C22" s="467">
        <v>544</v>
      </c>
      <c r="D22" s="459">
        <v>100</v>
      </c>
      <c r="E22" s="281">
        <v>444</v>
      </c>
      <c r="F22" s="460">
        <v>100</v>
      </c>
      <c r="G22" s="467">
        <v>1147</v>
      </c>
      <c r="H22" s="460">
        <v>100</v>
      </c>
      <c r="I22" s="281">
        <v>461</v>
      </c>
      <c r="J22" s="460">
        <v>100</v>
      </c>
      <c r="K22" s="468"/>
      <c r="L22" s="462"/>
    </row>
    <row r="23" spans="1:12">
      <c r="A23" s="548"/>
      <c r="B23" s="214" t="s">
        <v>47</v>
      </c>
      <c r="C23" s="469">
        <v>47</v>
      </c>
      <c r="D23" s="464">
        <f>C23/C22*100</f>
        <v>8.6397058823529402</v>
      </c>
      <c r="E23" s="258">
        <v>21</v>
      </c>
      <c r="F23" s="465">
        <f>E23/E22*100</f>
        <v>4.7297297297297298</v>
      </c>
      <c r="G23" s="469">
        <v>81</v>
      </c>
      <c r="H23" s="465">
        <f>G23/G22*100</f>
        <v>7.0619006102877062</v>
      </c>
      <c r="I23" s="258">
        <v>52</v>
      </c>
      <c r="J23" s="465">
        <f>I23/I22*100</f>
        <v>11.279826464208242</v>
      </c>
      <c r="K23" s="468"/>
      <c r="L23" s="462"/>
    </row>
    <row r="24" spans="1:12">
      <c r="A24" s="548"/>
      <c r="B24" s="214" t="s">
        <v>48</v>
      </c>
      <c r="C24" s="144">
        <v>104</v>
      </c>
      <c r="D24" s="167">
        <f>C24/C22*100</f>
        <v>19.117647058823529</v>
      </c>
      <c r="E24" s="144">
        <v>93</v>
      </c>
      <c r="F24" s="143">
        <f>E24/E22*100</f>
        <v>20.945945945945947</v>
      </c>
      <c r="G24" s="144">
        <v>238</v>
      </c>
      <c r="H24" s="143">
        <f>G24/G22*100</f>
        <v>20.74978204010462</v>
      </c>
      <c r="I24" s="144">
        <v>157</v>
      </c>
      <c r="J24" s="143">
        <f>I24/I22*100</f>
        <v>34.05639913232104</v>
      </c>
      <c r="K24" s="470"/>
      <c r="L24" s="466"/>
    </row>
    <row r="25" spans="1:12">
      <c r="A25" s="548"/>
      <c r="B25" s="153" t="s">
        <v>228</v>
      </c>
      <c r="C25" s="471">
        <v>393</v>
      </c>
      <c r="D25" s="167">
        <f>C25/C22*100</f>
        <v>72.242647058823522</v>
      </c>
      <c r="E25" s="164">
        <v>330</v>
      </c>
      <c r="F25" s="143">
        <f>E25/E22*100</f>
        <v>74.324324324324323</v>
      </c>
      <c r="G25" s="471">
        <v>828</v>
      </c>
      <c r="H25" s="143">
        <f>G25/G22*100</f>
        <v>72.188317349607672</v>
      </c>
      <c r="I25" s="164">
        <v>252</v>
      </c>
      <c r="J25" s="143">
        <f>I25/I22*100</f>
        <v>54.663774403470711</v>
      </c>
      <c r="K25" s="472"/>
      <c r="L25" s="466"/>
    </row>
    <row r="26" spans="1:12">
      <c r="A26" s="548" t="s">
        <v>23</v>
      </c>
      <c r="B26" s="89" t="s">
        <v>46</v>
      </c>
      <c r="C26" s="231">
        <v>1233</v>
      </c>
      <c r="D26" s="459">
        <v>100</v>
      </c>
      <c r="E26" s="281">
        <v>1660</v>
      </c>
      <c r="F26" s="460">
        <v>100</v>
      </c>
      <c r="G26" s="231">
        <v>1134</v>
      </c>
      <c r="H26" s="460">
        <v>100</v>
      </c>
      <c r="I26" s="281">
        <v>1051</v>
      </c>
      <c r="J26" s="460">
        <v>100</v>
      </c>
      <c r="K26" s="473"/>
      <c r="L26" s="462"/>
    </row>
    <row r="27" spans="1:12">
      <c r="A27" s="548"/>
      <c r="B27" s="214" t="s">
        <v>47</v>
      </c>
      <c r="C27" s="142">
        <v>182</v>
      </c>
      <c r="D27" s="464">
        <f>C27/C26*100</f>
        <v>14.760746147607462</v>
      </c>
      <c r="E27" s="258">
        <v>225</v>
      </c>
      <c r="F27" s="465">
        <f>E27/E26*100</f>
        <v>13.554216867469879</v>
      </c>
      <c r="G27" s="142">
        <v>186</v>
      </c>
      <c r="H27" s="465">
        <f>G27/G26*100</f>
        <v>16.402116402116402</v>
      </c>
      <c r="I27" s="258">
        <v>243</v>
      </c>
      <c r="J27" s="465">
        <f>I27/I26*100</f>
        <v>23.120837297811608</v>
      </c>
      <c r="K27" s="473"/>
      <c r="L27" s="462"/>
    </row>
    <row r="28" spans="1:12">
      <c r="A28" s="548"/>
      <c r="B28" s="214" t="s">
        <v>48</v>
      </c>
      <c r="C28" s="144">
        <v>262</v>
      </c>
      <c r="D28" s="167">
        <f>C28/C26*100</f>
        <v>21.248986212489861</v>
      </c>
      <c r="E28" s="144">
        <v>403</v>
      </c>
      <c r="F28" s="143">
        <f>E28/E26*100</f>
        <v>24.277108433734938</v>
      </c>
      <c r="G28" s="144">
        <v>227</v>
      </c>
      <c r="H28" s="143">
        <f>G28/G26*100</f>
        <v>20.017636684303351</v>
      </c>
      <c r="I28" s="144">
        <v>246</v>
      </c>
      <c r="J28" s="143">
        <f>I28/I26*100</f>
        <v>23.406279733587059</v>
      </c>
      <c r="K28" s="470"/>
      <c r="L28" s="466"/>
    </row>
    <row r="29" spans="1:12">
      <c r="A29" s="548"/>
      <c r="B29" s="153" t="s">
        <v>228</v>
      </c>
      <c r="C29" s="471">
        <v>789</v>
      </c>
      <c r="D29" s="167">
        <f>C29/C26*100</f>
        <v>63.990267639902676</v>
      </c>
      <c r="E29" s="164">
        <v>1032</v>
      </c>
      <c r="F29" s="143">
        <f>E29/E26*100</f>
        <v>62.168674698795179</v>
      </c>
      <c r="G29" s="471">
        <v>721</v>
      </c>
      <c r="H29" s="143">
        <f>G29/G26*100</f>
        <v>63.580246913580254</v>
      </c>
      <c r="I29" s="164">
        <v>562</v>
      </c>
      <c r="J29" s="143">
        <f>I29/I26*100</f>
        <v>53.472882968601333</v>
      </c>
      <c r="K29" s="472"/>
      <c r="L29" s="466"/>
    </row>
    <row r="30" spans="1:12">
      <c r="A30" s="548" t="s">
        <v>24</v>
      </c>
      <c r="B30" s="89" t="s">
        <v>46</v>
      </c>
      <c r="C30" s="232">
        <v>373</v>
      </c>
      <c r="D30" s="459">
        <v>100</v>
      </c>
      <c r="E30" s="281">
        <v>285</v>
      </c>
      <c r="F30" s="460">
        <v>100</v>
      </c>
      <c r="G30" s="232">
        <v>223</v>
      </c>
      <c r="H30" s="460">
        <v>100</v>
      </c>
      <c r="I30" s="281">
        <v>223</v>
      </c>
      <c r="J30" s="460">
        <v>100</v>
      </c>
      <c r="K30" s="468"/>
      <c r="L30" s="462"/>
    </row>
    <row r="31" spans="1:12">
      <c r="A31" s="548"/>
      <c r="B31" s="214" t="s">
        <v>47</v>
      </c>
      <c r="C31" s="403">
        <v>63</v>
      </c>
      <c r="D31" s="464">
        <f>C31/C30*100</f>
        <v>16.890080428954423</v>
      </c>
      <c r="E31" s="258">
        <v>69</v>
      </c>
      <c r="F31" s="465">
        <f>E31/E30*100</f>
        <v>24.210526315789473</v>
      </c>
      <c r="G31" s="403">
        <v>43</v>
      </c>
      <c r="H31" s="465">
        <f>G31/G30*100</f>
        <v>19.282511210762333</v>
      </c>
      <c r="I31" s="258">
        <v>43</v>
      </c>
      <c r="J31" s="465">
        <f>I31/I30*100</f>
        <v>19.282511210762333</v>
      </c>
      <c r="K31" s="468"/>
      <c r="L31" s="462"/>
    </row>
    <row r="32" spans="1:12">
      <c r="A32" s="548"/>
      <c r="B32" s="214" t="s">
        <v>48</v>
      </c>
      <c r="C32" s="144">
        <v>133</v>
      </c>
      <c r="D32" s="167">
        <f>C32/C30*100</f>
        <v>35.656836461126005</v>
      </c>
      <c r="E32" s="144">
        <v>70</v>
      </c>
      <c r="F32" s="143">
        <f>E32/E30*100</f>
        <v>24.561403508771928</v>
      </c>
      <c r="G32" s="144">
        <v>58</v>
      </c>
      <c r="H32" s="143">
        <f>G32/G30*100</f>
        <v>26.00896860986547</v>
      </c>
      <c r="I32" s="144">
        <v>109</v>
      </c>
      <c r="J32" s="143">
        <f>I32/I30*100</f>
        <v>48.878923766816143</v>
      </c>
      <c r="K32" s="470"/>
      <c r="L32" s="466"/>
    </row>
    <row r="33" spans="1:13" ht="15.75" thickBot="1">
      <c r="A33" s="549"/>
      <c r="B33" s="175" t="s">
        <v>228</v>
      </c>
      <c r="C33" s="474">
        <v>177</v>
      </c>
      <c r="D33" s="475">
        <f>C33/C30*100</f>
        <v>47.453083109919568</v>
      </c>
      <c r="E33" s="407">
        <v>146</v>
      </c>
      <c r="F33" s="316">
        <f>E33/E30*100</f>
        <v>51.228070175438603</v>
      </c>
      <c r="G33" s="474">
        <v>122</v>
      </c>
      <c r="H33" s="316">
        <f>G33/G30*100</f>
        <v>54.708520179372201</v>
      </c>
      <c r="I33" s="407">
        <v>71</v>
      </c>
      <c r="J33" s="316">
        <f>I33/I30*100</f>
        <v>31.838565022421523</v>
      </c>
      <c r="K33" s="472"/>
      <c r="L33" s="466"/>
    </row>
    <row r="34" spans="1:13" ht="15.75" thickTop="1">
      <c r="A34" s="515" t="s">
        <v>3</v>
      </c>
      <c r="B34" s="101" t="s">
        <v>46</v>
      </c>
      <c r="C34" s="258">
        <v>10361</v>
      </c>
      <c r="D34" s="464">
        <v>100</v>
      </c>
      <c r="E34" s="258">
        <v>12822</v>
      </c>
      <c r="F34" s="465">
        <v>100</v>
      </c>
      <c r="G34" s="258">
        <v>16828</v>
      </c>
      <c r="H34" s="465">
        <v>100</v>
      </c>
      <c r="I34" s="258">
        <v>14454</v>
      </c>
      <c r="J34" s="465">
        <v>100</v>
      </c>
      <c r="K34" s="476"/>
      <c r="L34" s="477"/>
    </row>
    <row r="35" spans="1:13">
      <c r="A35" s="515"/>
      <c r="B35" s="214" t="s">
        <v>47</v>
      </c>
      <c r="C35" s="258">
        <v>1548</v>
      </c>
      <c r="D35" s="464">
        <f>C35/C34*100</f>
        <v>14.940642795096998</v>
      </c>
      <c r="E35" s="258">
        <v>2043</v>
      </c>
      <c r="F35" s="465">
        <f>E35/E34*100</f>
        <v>15.933551708001872</v>
      </c>
      <c r="G35" s="258">
        <v>1850</v>
      </c>
      <c r="H35" s="465">
        <f>G35/G34*100</f>
        <v>10.993582125029713</v>
      </c>
      <c r="I35" s="258">
        <v>1683</v>
      </c>
      <c r="J35" s="465">
        <f>I35/I34*100</f>
        <v>11.643835616438356</v>
      </c>
      <c r="K35" s="476"/>
      <c r="L35" s="477"/>
    </row>
    <row r="36" spans="1:13">
      <c r="A36" s="550"/>
      <c r="B36" s="214" t="s">
        <v>48</v>
      </c>
      <c r="C36" s="144">
        <v>2207</v>
      </c>
      <c r="D36" s="167">
        <f>C36/C34*100</f>
        <v>21.301032718849534</v>
      </c>
      <c r="E36" s="144">
        <v>2530</v>
      </c>
      <c r="F36" s="143">
        <f>E36/E34*100</f>
        <v>19.731711121509903</v>
      </c>
      <c r="G36" s="144">
        <v>2422</v>
      </c>
      <c r="H36" s="143">
        <f>G36/G34*100</f>
        <v>14.392678868552414</v>
      </c>
      <c r="I36" s="144">
        <v>3974</v>
      </c>
      <c r="J36" s="143">
        <f>I36/I34*100</f>
        <v>27.494119274941191</v>
      </c>
      <c r="K36" s="470"/>
      <c r="L36" s="466"/>
    </row>
    <row r="37" spans="1:13">
      <c r="A37" s="550"/>
      <c r="B37" s="153" t="s">
        <v>228</v>
      </c>
      <c r="C37" s="471">
        <v>6606</v>
      </c>
      <c r="D37" s="212">
        <f>C37/C34*100</f>
        <v>63.758324486053475</v>
      </c>
      <c r="E37" s="164">
        <v>8249</v>
      </c>
      <c r="F37" s="212">
        <f>E37/E34*100</f>
        <v>64.334737170488225</v>
      </c>
      <c r="G37" s="471">
        <v>12556</v>
      </c>
      <c r="H37" s="212">
        <f>G37/G34*100</f>
        <v>74.613739006417873</v>
      </c>
      <c r="I37" s="164">
        <v>8797</v>
      </c>
      <c r="J37" s="212">
        <f>I37/I34*100</f>
        <v>60.862045108620457</v>
      </c>
      <c r="K37" s="472"/>
      <c r="L37" s="466"/>
    </row>
    <row r="41" spans="1:13">
      <c r="A41" s="504" t="s">
        <v>4</v>
      </c>
      <c r="B41" s="504"/>
      <c r="C41" s="504"/>
      <c r="D41" s="504"/>
      <c r="E41" s="504"/>
      <c r="F41" s="504"/>
      <c r="G41" s="504"/>
      <c r="H41" s="504"/>
      <c r="I41" s="504"/>
      <c r="J41" s="504"/>
      <c r="K41" s="504"/>
      <c r="L41" s="504"/>
      <c r="M41" s="504"/>
    </row>
    <row r="42" spans="1:13">
      <c r="A42" s="520" t="s">
        <v>49</v>
      </c>
      <c r="B42" s="499"/>
      <c r="C42" s="499"/>
      <c r="D42" s="499"/>
      <c r="E42" s="499"/>
      <c r="F42" s="499"/>
      <c r="G42" s="499"/>
      <c r="H42" s="499"/>
      <c r="I42" s="499"/>
      <c r="J42" s="499"/>
      <c r="K42" s="499"/>
      <c r="L42" s="499"/>
      <c r="M42" s="499"/>
    </row>
    <row r="43" spans="1:13">
      <c r="A43" s="499"/>
      <c r="B43" s="499"/>
      <c r="C43" s="499"/>
      <c r="D43" s="499"/>
      <c r="E43" s="499"/>
      <c r="F43" s="499"/>
      <c r="G43" s="499"/>
      <c r="H43" s="499"/>
      <c r="I43" s="499"/>
      <c r="J43" s="499"/>
      <c r="K43" s="499"/>
      <c r="L43" s="499"/>
      <c r="M43" s="499"/>
    </row>
    <row r="44" spans="1:13">
      <c r="A44" s="499"/>
      <c r="B44" s="499"/>
      <c r="C44" s="499"/>
      <c r="D44" s="499"/>
      <c r="E44" s="499"/>
      <c r="F44" s="499"/>
      <c r="G44" s="499"/>
      <c r="H44" s="499"/>
      <c r="I44" s="499"/>
      <c r="J44" s="499"/>
      <c r="K44" s="499"/>
      <c r="L44" s="499"/>
      <c r="M44" s="499"/>
    </row>
    <row r="45" spans="1:13">
      <c r="A45" s="499"/>
      <c r="B45" s="499"/>
      <c r="C45" s="499"/>
      <c r="D45" s="499"/>
      <c r="E45" s="499"/>
      <c r="F45" s="499"/>
      <c r="G45" s="499"/>
      <c r="H45" s="499"/>
      <c r="I45" s="499"/>
      <c r="J45" s="499"/>
      <c r="K45" s="499"/>
      <c r="L45" s="499"/>
      <c r="M45" s="499"/>
    </row>
    <row r="46" spans="1:13">
      <c r="A46" s="499"/>
      <c r="B46" s="499"/>
      <c r="C46" s="499"/>
      <c r="D46" s="499"/>
      <c r="E46" s="499"/>
      <c r="F46" s="499"/>
      <c r="G46" s="499"/>
      <c r="H46" s="499"/>
      <c r="I46" s="499"/>
      <c r="J46" s="499"/>
      <c r="K46" s="499"/>
      <c r="L46" s="499"/>
      <c r="M46" s="499"/>
    </row>
    <row r="47" spans="1:13">
      <c r="A47" s="499"/>
      <c r="B47" s="499"/>
      <c r="C47" s="499"/>
      <c r="D47" s="499"/>
      <c r="E47" s="499"/>
      <c r="F47" s="499"/>
      <c r="G47" s="499"/>
      <c r="H47" s="499"/>
      <c r="I47" s="499"/>
      <c r="J47" s="499"/>
      <c r="K47" s="499"/>
      <c r="L47" s="499"/>
      <c r="M47" s="499"/>
    </row>
    <row r="48" spans="1:13">
      <c r="A48" s="499"/>
      <c r="B48" s="499"/>
      <c r="C48" s="499"/>
      <c r="D48" s="499"/>
      <c r="E48" s="499"/>
      <c r="F48" s="499"/>
      <c r="G48" s="499"/>
      <c r="H48" s="499"/>
      <c r="I48" s="499"/>
      <c r="J48" s="499"/>
      <c r="K48" s="499"/>
      <c r="L48" s="499"/>
      <c r="M48" s="499"/>
    </row>
    <row r="49" spans="1:13">
      <c r="A49" s="499"/>
      <c r="B49" s="499"/>
      <c r="C49" s="499"/>
      <c r="D49" s="499"/>
      <c r="E49" s="499"/>
      <c r="F49" s="499"/>
      <c r="G49" s="499"/>
      <c r="H49" s="499"/>
      <c r="I49" s="499"/>
      <c r="J49" s="499"/>
      <c r="K49" s="499"/>
      <c r="L49" s="499"/>
      <c r="M49" s="499"/>
    </row>
    <row r="51" spans="1:13">
      <c r="A51" s="3" t="s">
        <v>5</v>
      </c>
    </row>
  </sheetData>
  <mergeCells count="19">
    <mergeCell ref="A18:A21"/>
    <mergeCell ref="A22:A25"/>
    <mergeCell ref="A13:M13"/>
    <mergeCell ref="A16:B17"/>
    <mergeCell ref="C16:D16"/>
    <mergeCell ref="E16:F16"/>
    <mergeCell ref="G16:H16"/>
    <mergeCell ref="I16:J16"/>
    <mergeCell ref="K16:L16"/>
    <mergeCell ref="A1:M1"/>
    <mergeCell ref="A3:M3"/>
    <mergeCell ref="A4:M7"/>
    <mergeCell ref="A8:M8"/>
    <mergeCell ref="A9:M12"/>
    <mergeCell ref="A26:A29"/>
    <mergeCell ref="A30:A33"/>
    <mergeCell ref="A34:A37"/>
    <mergeCell ref="A41:M41"/>
    <mergeCell ref="A42:M49"/>
  </mergeCells>
  <hyperlinks>
    <hyperlink ref="A51" location="Titelseite!A1" display="zurück zum Inhaltsverzeichnis" xr:uid="{EC3AA153-EBC1-4375-8EE1-2DEE517C2027}"/>
  </hyperlink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52AA9-41BC-4602-B4D7-8A19C3DF123A}">
  <dimension ref="A1:M55"/>
  <sheetViews>
    <sheetView workbookViewId="0">
      <selection sqref="A1:M1"/>
    </sheetView>
  </sheetViews>
  <sheetFormatPr baseColWidth="10" defaultRowHeight="15"/>
  <cols>
    <col min="1" max="1" width="21.42578125" customWidth="1"/>
    <col min="2" max="2" width="38.7109375" customWidth="1"/>
    <col min="3" max="3" width="11.5703125" customWidth="1"/>
  </cols>
  <sheetData>
    <row r="1" spans="1:13" ht="18.75">
      <c r="A1" s="498" t="s">
        <v>235</v>
      </c>
      <c r="B1" s="498"/>
      <c r="C1" s="498"/>
      <c r="D1" s="498"/>
      <c r="E1" s="498"/>
      <c r="F1" s="498"/>
      <c r="G1" s="498"/>
      <c r="H1" s="498"/>
      <c r="I1" s="498"/>
      <c r="J1" s="498"/>
      <c r="K1" s="498"/>
      <c r="L1" s="498"/>
      <c r="M1" s="498"/>
    </row>
    <row r="3" spans="1:13" ht="15.75">
      <c r="A3" s="497" t="s">
        <v>0</v>
      </c>
      <c r="B3" s="497"/>
      <c r="C3" s="497"/>
      <c r="D3" s="497"/>
      <c r="E3" s="497"/>
      <c r="F3" s="497"/>
      <c r="G3" s="497"/>
      <c r="H3" s="497"/>
      <c r="I3" s="497"/>
      <c r="J3" s="497"/>
      <c r="K3" s="497"/>
      <c r="L3" s="497"/>
      <c r="M3" s="497"/>
    </row>
    <row r="4" spans="1:13">
      <c r="A4" s="520" t="s">
        <v>231</v>
      </c>
      <c r="B4" s="520"/>
      <c r="C4" s="520"/>
      <c r="D4" s="520"/>
      <c r="E4" s="520"/>
      <c r="F4" s="520"/>
      <c r="G4" s="520"/>
      <c r="H4" s="520"/>
      <c r="I4" s="520"/>
      <c r="J4" s="520"/>
      <c r="K4" s="520"/>
      <c r="L4" s="520"/>
      <c r="M4" s="520"/>
    </row>
    <row r="5" spans="1:13">
      <c r="A5" s="520"/>
      <c r="B5" s="520"/>
      <c r="C5" s="520"/>
      <c r="D5" s="520"/>
      <c r="E5" s="520"/>
      <c r="F5" s="520"/>
      <c r="G5" s="520"/>
      <c r="H5" s="520"/>
      <c r="I5" s="520"/>
      <c r="J5" s="520"/>
      <c r="K5" s="520"/>
      <c r="L5" s="520"/>
      <c r="M5" s="520"/>
    </row>
    <row r="6" spans="1:13">
      <c r="A6" s="520"/>
      <c r="B6" s="520"/>
      <c r="C6" s="520"/>
      <c r="D6" s="520"/>
      <c r="E6" s="520"/>
      <c r="F6" s="520"/>
      <c r="G6" s="520"/>
      <c r="H6" s="520"/>
      <c r="I6" s="520"/>
      <c r="J6" s="520"/>
      <c r="K6" s="520"/>
      <c r="L6" s="520"/>
      <c r="M6" s="520"/>
    </row>
    <row r="7" spans="1:13">
      <c r="A7" s="520"/>
      <c r="B7" s="520"/>
      <c r="C7" s="520"/>
      <c r="D7" s="520"/>
      <c r="E7" s="520"/>
      <c r="F7" s="520"/>
      <c r="G7" s="520"/>
      <c r="H7" s="520"/>
      <c r="I7" s="520"/>
      <c r="J7" s="520"/>
      <c r="K7" s="520"/>
      <c r="L7" s="520"/>
      <c r="M7" s="520"/>
    </row>
    <row r="8" spans="1:13" ht="15.75">
      <c r="A8" s="497" t="s">
        <v>1</v>
      </c>
      <c r="B8" s="497"/>
      <c r="C8" s="497"/>
      <c r="D8" s="497"/>
      <c r="E8" s="497"/>
      <c r="F8" s="497"/>
      <c r="G8" s="497"/>
      <c r="H8" s="497"/>
      <c r="I8" s="497"/>
      <c r="J8" s="497"/>
      <c r="K8" s="497"/>
      <c r="L8" s="497"/>
      <c r="M8" s="497"/>
    </row>
    <row r="9" spans="1:13">
      <c r="A9" s="499" t="s">
        <v>225</v>
      </c>
      <c r="B9" s="499"/>
      <c r="C9" s="499"/>
      <c r="D9" s="499"/>
      <c r="E9" s="499"/>
      <c r="F9" s="499"/>
      <c r="G9" s="499"/>
      <c r="H9" s="499"/>
      <c r="I9" s="499"/>
      <c r="J9" s="499"/>
      <c r="K9" s="499"/>
      <c r="L9" s="499"/>
      <c r="M9" s="499"/>
    </row>
    <row r="10" spans="1:13">
      <c r="A10" s="499"/>
      <c r="B10" s="499"/>
      <c r="C10" s="499"/>
      <c r="D10" s="499"/>
      <c r="E10" s="499"/>
      <c r="F10" s="499"/>
      <c r="G10" s="499"/>
      <c r="H10" s="499"/>
      <c r="I10" s="499"/>
      <c r="J10" s="499"/>
      <c r="K10" s="499"/>
      <c r="L10" s="499"/>
      <c r="M10" s="499"/>
    </row>
    <row r="11" spans="1:13">
      <c r="A11" s="499"/>
      <c r="B11" s="499"/>
      <c r="C11" s="499"/>
      <c r="D11" s="499"/>
      <c r="E11" s="499"/>
      <c r="F11" s="499"/>
      <c r="G11" s="499"/>
      <c r="H11" s="499"/>
      <c r="I11" s="499"/>
      <c r="J11" s="499"/>
      <c r="K11" s="499"/>
      <c r="L11" s="499"/>
      <c r="M11" s="499"/>
    </row>
    <row r="12" spans="1:13">
      <c r="A12" s="499"/>
      <c r="B12" s="499"/>
      <c r="C12" s="499"/>
      <c r="D12" s="499"/>
      <c r="E12" s="499"/>
      <c r="F12" s="499"/>
      <c r="G12" s="499"/>
      <c r="H12" s="499"/>
      <c r="I12" s="499"/>
      <c r="J12" s="499"/>
      <c r="K12" s="499"/>
      <c r="L12" s="499"/>
      <c r="M12" s="499"/>
    </row>
    <row r="13" spans="1:13" ht="15.75">
      <c r="A13" s="497" t="s">
        <v>2</v>
      </c>
      <c r="B13" s="497"/>
      <c r="C13" s="497"/>
      <c r="D13" s="497"/>
      <c r="E13" s="497"/>
      <c r="F13" s="497"/>
      <c r="G13" s="497"/>
      <c r="H13" s="497"/>
      <c r="I13" s="497"/>
      <c r="J13" s="497"/>
      <c r="K13" s="497"/>
      <c r="L13" s="497"/>
      <c r="M13" s="497"/>
    </row>
    <row r="15" spans="1:13">
      <c r="A15" s="6" t="s">
        <v>232</v>
      </c>
      <c r="B15" s="6"/>
      <c r="C15" s="6"/>
      <c r="D15" s="6"/>
      <c r="E15" s="1"/>
      <c r="F15" s="1"/>
      <c r="G15" s="1"/>
      <c r="H15" s="1"/>
      <c r="I15" s="1"/>
      <c r="J15" s="1"/>
      <c r="K15" s="1"/>
      <c r="L15" s="1"/>
      <c r="M15" s="1"/>
    </row>
    <row r="16" spans="1:13">
      <c r="A16" s="505"/>
      <c r="B16" s="506"/>
      <c r="C16" s="502">
        <v>2015</v>
      </c>
      <c r="D16" s="509"/>
      <c r="E16" s="502">
        <v>2017</v>
      </c>
      <c r="F16" s="503"/>
      <c r="G16" s="502">
        <v>2019</v>
      </c>
      <c r="H16" s="503"/>
      <c r="I16" s="502">
        <v>2021</v>
      </c>
      <c r="J16" s="503"/>
    </row>
    <row r="17" spans="1:10" ht="30">
      <c r="A17" s="507"/>
      <c r="B17" s="508"/>
      <c r="C17" s="447" t="s">
        <v>8</v>
      </c>
      <c r="D17" s="236" t="s">
        <v>227</v>
      </c>
      <c r="E17" s="447" t="s">
        <v>8</v>
      </c>
      <c r="F17" s="70" t="s">
        <v>227</v>
      </c>
      <c r="G17" s="447" t="s">
        <v>8</v>
      </c>
      <c r="H17" s="70" t="s">
        <v>227</v>
      </c>
      <c r="I17" s="447" t="s">
        <v>8</v>
      </c>
      <c r="J17" s="70" t="s">
        <v>227</v>
      </c>
    </row>
    <row r="18" spans="1:10" ht="30">
      <c r="A18" s="511" t="s">
        <v>22</v>
      </c>
      <c r="B18" s="89" t="s">
        <v>233</v>
      </c>
      <c r="C18" s="458">
        <f>SUM(C19:C21)</f>
        <v>58958</v>
      </c>
      <c r="D18" s="459">
        <v>100</v>
      </c>
      <c r="E18" s="458">
        <v>43768</v>
      </c>
      <c r="F18" s="460">
        <v>100</v>
      </c>
      <c r="G18" s="458">
        <v>47482</v>
      </c>
      <c r="H18" s="460">
        <v>100</v>
      </c>
      <c r="I18" s="458">
        <f>SUM(I19:I21)</f>
        <v>23964</v>
      </c>
      <c r="J18" s="460">
        <v>100</v>
      </c>
    </row>
    <row r="19" spans="1:10">
      <c r="A19" s="512"/>
      <c r="B19" s="214" t="s">
        <v>47</v>
      </c>
      <c r="C19" s="463">
        <v>2257</v>
      </c>
      <c r="D19" s="464">
        <f>C19/C18*100</f>
        <v>3.8281488517249564</v>
      </c>
      <c r="E19" s="463">
        <v>2179</v>
      </c>
      <c r="F19" s="465">
        <f>E19/E18*100</f>
        <v>4.978523121915555</v>
      </c>
      <c r="G19" s="463">
        <v>3186</v>
      </c>
      <c r="H19" s="465">
        <f>G19/G18*100</f>
        <v>6.7099111242154921</v>
      </c>
      <c r="I19" s="463">
        <v>3459</v>
      </c>
      <c r="J19" s="465">
        <f>I19/I18*100</f>
        <v>14.43415122684026</v>
      </c>
    </row>
    <row r="20" spans="1:10">
      <c r="A20" s="512"/>
      <c r="B20" s="214" t="s">
        <v>48</v>
      </c>
      <c r="C20" s="463">
        <v>1497</v>
      </c>
      <c r="D20" s="167">
        <f>C20/C18*100</f>
        <v>2.5390956273957732</v>
      </c>
      <c r="E20" s="463">
        <v>930</v>
      </c>
      <c r="F20" s="143">
        <f>E20/E18*100</f>
        <v>2.1248400658014988</v>
      </c>
      <c r="G20" s="463">
        <v>2510</v>
      </c>
      <c r="H20" s="143">
        <f>G20/G18*100</f>
        <v>5.2862137230950683</v>
      </c>
      <c r="I20" s="463">
        <v>2153</v>
      </c>
      <c r="J20" s="143">
        <f>I20/I18*100</f>
        <v>8.9843097980303792</v>
      </c>
    </row>
    <row r="21" spans="1:10">
      <c r="A21" s="512"/>
      <c r="B21" s="214" t="s">
        <v>228</v>
      </c>
      <c r="C21" s="463">
        <v>55204</v>
      </c>
      <c r="D21" s="167">
        <f>C21/C18*100</f>
        <v>93.632755520879272</v>
      </c>
      <c r="E21" s="463">
        <v>40659</v>
      </c>
      <c r="F21" s="143">
        <f>E21/E18*100</f>
        <v>92.896636812282949</v>
      </c>
      <c r="G21" s="463">
        <v>41786</v>
      </c>
      <c r="H21" s="143">
        <f>G21/G18*100</f>
        <v>88.003875152689432</v>
      </c>
      <c r="I21" s="463">
        <v>18352</v>
      </c>
      <c r="J21" s="143">
        <f>I21/I18*100</f>
        <v>76.581538975129362</v>
      </c>
    </row>
    <row r="22" spans="1:10">
      <c r="A22" s="513"/>
      <c r="B22" s="101" t="s">
        <v>234</v>
      </c>
      <c r="C22" s="463">
        <v>783</v>
      </c>
      <c r="D22" s="167"/>
      <c r="E22" s="463">
        <v>1103</v>
      </c>
      <c r="F22" s="143"/>
      <c r="G22" s="463">
        <v>1687</v>
      </c>
      <c r="H22" s="143"/>
      <c r="I22" s="463">
        <v>1133</v>
      </c>
      <c r="J22" s="143"/>
    </row>
    <row r="23" spans="1:10" ht="30">
      <c r="A23" s="511" t="s">
        <v>229</v>
      </c>
      <c r="B23" s="89" t="s">
        <v>233</v>
      </c>
      <c r="C23" s="458">
        <f>SUM(C24:C26)</f>
        <v>38537</v>
      </c>
      <c r="D23" s="459">
        <v>100</v>
      </c>
      <c r="E23" s="281">
        <v>29695</v>
      </c>
      <c r="F23" s="460">
        <v>100</v>
      </c>
      <c r="G23" s="467">
        <v>62177</v>
      </c>
      <c r="H23" s="460">
        <v>100</v>
      </c>
      <c r="I23" s="458">
        <f>SUM(I24:I26)</f>
        <v>20776</v>
      </c>
      <c r="J23" s="460">
        <v>100</v>
      </c>
    </row>
    <row r="24" spans="1:10">
      <c r="A24" s="512"/>
      <c r="B24" s="214" t="s">
        <v>47</v>
      </c>
      <c r="C24" s="469">
        <v>1868</v>
      </c>
      <c r="D24" s="464">
        <f>C24/C23*100</f>
        <v>4.8472896177699356</v>
      </c>
      <c r="E24" s="258">
        <v>1233</v>
      </c>
      <c r="F24" s="465">
        <f>E24/E23*100</f>
        <v>4.1522141774709542</v>
      </c>
      <c r="G24" s="469">
        <v>2416</v>
      </c>
      <c r="H24" s="465">
        <f>G24/G23*100</f>
        <v>3.8856812004438939</v>
      </c>
      <c r="I24" s="258">
        <v>1602</v>
      </c>
      <c r="J24" s="465">
        <f>I24/I23*100</f>
        <v>7.7108201771274549</v>
      </c>
    </row>
    <row r="25" spans="1:10">
      <c r="A25" s="512"/>
      <c r="B25" s="214" t="s">
        <v>48</v>
      </c>
      <c r="C25" s="144">
        <v>2463</v>
      </c>
      <c r="D25" s="167">
        <f>C25/C23*100</f>
        <v>6.3912603471987959</v>
      </c>
      <c r="E25" s="144">
        <v>2353</v>
      </c>
      <c r="F25" s="143">
        <f>E25/E23*100</f>
        <v>7.9238929112645229</v>
      </c>
      <c r="G25" s="144">
        <v>4690</v>
      </c>
      <c r="H25" s="143">
        <f>G25/G23*100</f>
        <v>7.5429821316564007</v>
      </c>
      <c r="I25" s="144">
        <v>3149</v>
      </c>
      <c r="J25" s="143">
        <f>I25/I23*100</f>
        <v>15.156911821332306</v>
      </c>
    </row>
    <row r="26" spans="1:10">
      <c r="A26" s="512"/>
      <c r="B26" s="214" t="s">
        <v>228</v>
      </c>
      <c r="C26" s="478">
        <v>34206</v>
      </c>
      <c r="D26" s="167">
        <f>C26/C23*100</f>
        <v>88.76145003503126</v>
      </c>
      <c r="E26" s="258">
        <v>26109</v>
      </c>
      <c r="F26" s="143">
        <f>E26/E23*100</f>
        <v>87.923892911264517</v>
      </c>
      <c r="G26" s="478">
        <v>55071</v>
      </c>
      <c r="H26" s="143">
        <f>G26/G23*100</f>
        <v>88.571336667899701</v>
      </c>
      <c r="I26" s="258">
        <v>16025</v>
      </c>
      <c r="J26" s="143">
        <f>I26/I23*100</f>
        <v>77.13226800154024</v>
      </c>
    </row>
    <row r="27" spans="1:10">
      <c r="A27" s="513"/>
      <c r="B27" s="101" t="s">
        <v>234</v>
      </c>
      <c r="C27" s="471">
        <v>2149</v>
      </c>
      <c r="D27" s="167"/>
      <c r="E27" s="164">
        <v>1163</v>
      </c>
      <c r="F27" s="143"/>
      <c r="G27" s="478">
        <v>4968</v>
      </c>
      <c r="H27" s="143"/>
      <c r="I27" s="164">
        <v>1395</v>
      </c>
      <c r="J27" s="143"/>
    </row>
    <row r="28" spans="1:10" ht="30">
      <c r="A28" s="511" t="s">
        <v>23</v>
      </c>
      <c r="B28" s="89" t="s">
        <v>233</v>
      </c>
      <c r="C28" s="458">
        <f>SUM(C29:C31)</f>
        <v>48411</v>
      </c>
      <c r="D28" s="459">
        <v>100</v>
      </c>
      <c r="E28" s="281">
        <v>70583</v>
      </c>
      <c r="F28" s="460">
        <v>100</v>
      </c>
      <c r="G28" s="231">
        <v>74602</v>
      </c>
      <c r="H28" s="460">
        <v>100</v>
      </c>
      <c r="I28" s="458">
        <f>SUM(I29:I31)</f>
        <v>49881</v>
      </c>
      <c r="J28" s="460">
        <v>100</v>
      </c>
    </row>
    <row r="29" spans="1:10">
      <c r="A29" s="512"/>
      <c r="B29" s="214" t="s">
        <v>47</v>
      </c>
      <c r="C29" s="142">
        <v>11409</v>
      </c>
      <c r="D29" s="464">
        <f>C29/C28*100</f>
        <v>23.566957922786145</v>
      </c>
      <c r="E29" s="258">
        <v>21254</v>
      </c>
      <c r="F29" s="465">
        <f>E29/E28*100</f>
        <v>30.112066644942832</v>
      </c>
      <c r="G29" s="142">
        <v>11560</v>
      </c>
      <c r="H29" s="465">
        <f>G29/G28*100</f>
        <v>15.495563121632127</v>
      </c>
      <c r="I29" s="258">
        <v>19039</v>
      </c>
      <c r="J29" s="465">
        <f>I29/I28*100</f>
        <v>38.168841843587735</v>
      </c>
    </row>
    <row r="30" spans="1:10">
      <c r="A30" s="512"/>
      <c r="B30" s="214" t="s">
        <v>48</v>
      </c>
      <c r="C30" s="144">
        <v>6778</v>
      </c>
      <c r="D30" s="167">
        <f>C30/C28*100</f>
        <v>14.000950197269216</v>
      </c>
      <c r="E30" s="144">
        <v>6166</v>
      </c>
      <c r="F30" s="143">
        <f>E30/E28*100</f>
        <v>8.7358145729141583</v>
      </c>
      <c r="G30" s="144">
        <v>13156</v>
      </c>
      <c r="H30" s="143">
        <f>G30/G28*100</f>
        <v>17.634915953995872</v>
      </c>
      <c r="I30" s="144">
        <v>13251</v>
      </c>
      <c r="J30" s="143">
        <f>I30/I28*100</f>
        <v>26.565225236061828</v>
      </c>
    </row>
    <row r="31" spans="1:10">
      <c r="A31" s="512"/>
      <c r="B31" s="214" t="s">
        <v>228</v>
      </c>
      <c r="C31" s="478">
        <v>30224</v>
      </c>
      <c r="D31" s="167">
        <f>C31/C28*100</f>
        <v>62.432091879944643</v>
      </c>
      <c r="E31" s="258">
        <v>43163</v>
      </c>
      <c r="F31" s="143">
        <f>E31/E28*100</f>
        <v>61.152118782143006</v>
      </c>
      <c r="G31" s="478">
        <v>49886</v>
      </c>
      <c r="H31" s="143">
        <f>G31/G28*100</f>
        <v>66.869520924372011</v>
      </c>
      <c r="I31" s="258">
        <v>17591</v>
      </c>
      <c r="J31" s="143">
        <f>I31/I28*100</f>
        <v>35.265932920350437</v>
      </c>
    </row>
    <row r="32" spans="1:10">
      <c r="A32" s="513"/>
      <c r="B32" s="101" t="s">
        <v>234</v>
      </c>
      <c r="C32" s="471">
        <v>1619</v>
      </c>
      <c r="D32" s="167"/>
      <c r="E32" s="258">
        <v>2174</v>
      </c>
      <c r="F32" s="143"/>
      <c r="G32" s="471">
        <v>4299</v>
      </c>
      <c r="H32" s="143"/>
      <c r="I32" s="164">
        <v>2423</v>
      </c>
      <c r="J32" s="143"/>
    </row>
    <row r="33" spans="1:13" ht="30">
      <c r="A33" s="511" t="s">
        <v>24</v>
      </c>
      <c r="B33" s="89" t="s">
        <v>233</v>
      </c>
      <c r="C33" s="458">
        <f>SUM(C34:C36)</f>
        <v>17276</v>
      </c>
      <c r="D33" s="459">
        <v>100</v>
      </c>
      <c r="E33" s="281">
        <v>25174</v>
      </c>
      <c r="F33" s="460">
        <v>100</v>
      </c>
      <c r="G33" s="232">
        <v>17012</v>
      </c>
      <c r="H33" s="460">
        <v>100</v>
      </c>
      <c r="I33" s="458">
        <f>SUM(I34:I36)</f>
        <v>10800</v>
      </c>
      <c r="J33" s="460">
        <v>100</v>
      </c>
    </row>
    <row r="34" spans="1:13">
      <c r="A34" s="512"/>
      <c r="B34" s="214" t="s">
        <v>47</v>
      </c>
      <c r="C34" s="403">
        <v>1611</v>
      </c>
      <c r="D34" s="464">
        <f>C34/C33*100</f>
        <v>9.3250752489002089</v>
      </c>
      <c r="E34" s="258">
        <v>1364</v>
      </c>
      <c r="F34" s="465">
        <f>E34/E33*100</f>
        <v>5.4182887105744024</v>
      </c>
      <c r="G34" s="403">
        <v>1075</v>
      </c>
      <c r="H34" s="465">
        <f>G34/G33*100</f>
        <v>6.3190688925464382</v>
      </c>
      <c r="I34" s="258">
        <v>1058</v>
      </c>
      <c r="J34" s="465">
        <f>I34/I33*100</f>
        <v>9.7962962962962958</v>
      </c>
    </row>
    <row r="35" spans="1:13">
      <c r="A35" s="512"/>
      <c r="B35" s="214" t="s">
        <v>48</v>
      </c>
      <c r="C35" s="144">
        <v>4379</v>
      </c>
      <c r="D35" s="167">
        <f>C35/C33*100</f>
        <v>25.347302616346379</v>
      </c>
      <c r="E35" s="144">
        <v>4771</v>
      </c>
      <c r="F35" s="143">
        <f>E35/E33*100</f>
        <v>18.952093429729086</v>
      </c>
      <c r="G35" s="144">
        <v>3283</v>
      </c>
      <c r="H35" s="143">
        <f>G35/G33*100</f>
        <v>19.298142487655774</v>
      </c>
      <c r="I35" s="144">
        <v>6512</v>
      </c>
      <c r="J35" s="143">
        <f>I35/I33*100</f>
        <v>60.296296296296291</v>
      </c>
    </row>
    <row r="36" spans="1:13">
      <c r="A36" s="512"/>
      <c r="B36" s="214" t="s">
        <v>228</v>
      </c>
      <c r="C36" s="478">
        <v>11286</v>
      </c>
      <c r="D36" s="167">
        <f>C36/C33*100</f>
        <v>65.327622134753412</v>
      </c>
      <c r="E36" s="258">
        <v>19039</v>
      </c>
      <c r="F36" s="143">
        <f>E36/E33*100</f>
        <v>75.629617859696509</v>
      </c>
      <c r="G36" s="478">
        <v>12654</v>
      </c>
      <c r="H36" s="143">
        <f>G36/G33*100</f>
        <v>74.382788619797793</v>
      </c>
      <c r="I36" s="258">
        <v>3230</v>
      </c>
      <c r="J36" s="143">
        <f>I36/I33*100</f>
        <v>29.907407407407405</v>
      </c>
    </row>
    <row r="37" spans="1:13" ht="15.75" thickBot="1">
      <c r="A37" s="516"/>
      <c r="B37" s="479" t="s">
        <v>234</v>
      </c>
      <c r="C37" s="474">
        <v>252</v>
      </c>
      <c r="D37" s="316"/>
      <c r="E37" s="407">
        <v>227</v>
      </c>
      <c r="F37" s="316"/>
      <c r="G37" s="474">
        <v>151</v>
      </c>
      <c r="H37" s="316"/>
      <c r="I37" s="407">
        <v>221</v>
      </c>
      <c r="J37" s="316"/>
    </row>
    <row r="38" spans="1:13" ht="30.75" thickTop="1">
      <c r="A38" s="515" t="s">
        <v>3</v>
      </c>
      <c r="B38" s="89" t="s">
        <v>233</v>
      </c>
      <c r="C38" s="458">
        <f>SUM(C39:C41)</f>
        <v>510832</v>
      </c>
      <c r="D38" s="464">
        <v>100</v>
      </c>
      <c r="E38" s="258">
        <v>731967</v>
      </c>
      <c r="F38" s="465">
        <v>100</v>
      </c>
      <c r="G38" s="258">
        <v>713388</v>
      </c>
      <c r="H38" s="465">
        <v>100</v>
      </c>
      <c r="I38" s="458">
        <f>SUM(I39:I41)</f>
        <v>464977</v>
      </c>
      <c r="J38" s="465">
        <v>100</v>
      </c>
    </row>
    <row r="39" spans="1:13">
      <c r="A39" s="515"/>
      <c r="B39" s="214" t="s">
        <v>47</v>
      </c>
      <c r="C39" s="258">
        <v>55074</v>
      </c>
      <c r="D39" s="464">
        <f>C39/C38*100</f>
        <v>10.781235318069346</v>
      </c>
      <c r="E39" s="258">
        <v>72708</v>
      </c>
      <c r="F39" s="465">
        <f>E39/E38*100</f>
        <v>9.9332346950067407</v>
      </c>
      <c r="G39" s="258">
        <v>55776</v>
      </c>
      <c r="H39" s="465">
        <f>G39/G38*100</f>
        <v>7.8184662483809646</v>
      </c>
      <c r="I39" s="258">
        <v>57583</v>
      </c>
      <c r="J39" s="465">
        <f>I39/I38*100</f>
        <v>12.384053404792066</v>
      </c>
    </row>
    <row r="40" spans="1:13">
      <c r="A40" s="550"/>
      <c r="B40" s="214" t="s">
        <v>48</v>
      </c>
      <c r="C40" s="144">
        <v>57503</v>
      </c>
      <c r="D40" s="167">
        <f>C40/C38*100</f>
        <v>11.25673411219344</v>
      </c>
      <c r="E40" s="144">
        <v>64342</v>
      </c>
      <c r="F40" s="143">
        <f>E40/E38*100</f>
        <v>8.790286993812563</v>
      </c>
      <c r="G40" s="144">
        <v>70883</v>
      </c>
      <c r="H40" s="143">
        <f>G40/G38*100</f>
        <v>9.9361077001575584</v>
      </c>
      <c r="I40" s="144">
        <v>100068</v>
      </c>
      <c r="J40" s="143">
        <f>I40/I38*100</f>
        <v>21.52106448275936</v>
      </c>
    </row>
    <row r="41" spans="1:13">
      <c r="A41" s="550"/>
      <c r="B41" s="214" t="s">
        <v>228</v>
      </c>
      <c r="C41" s="144">
        <v>398255</v>
      </c>
      <c r="D41" s="167">
        <f>C41/C38*100</f>
        <v>77.962030569737223</v>
      </c>
      <c r="E41" s="144">
        <v>594917</v>
      </c>
      <c r="F41" s="167">
        <f>E41/E38*100</f>
        <v>81.276478311180696</v>
      </c>
      <c r="G41" s="144">
        <v>586729</v>
      </c>
      <c r="H41" s="167">
        <f>G41/G38*100</f>
        <v>82.245426051461479</v>
      </c>
      <c r="I41" s="144">
        <v>307326</v>
      </c>
      <c r="J41" s="143">
        <f>I41/I38*100</f>
        <v>66.094882112448573</v>
      </c>
    </row>
    <row r="42" spans="1:13">
      <c r="A42" s="550"/>
      <c r="B42" s="480" t="s">
        <v>234</v>
      </c>
      <c r="C42" s="471">
        <v>31041</v>
      </c>
      <c r="D42" s="212"/>
      <c r="E42" s="164">
        <v>31214</v>
      </c>
      <c r="F42" s="212"/>
      <c r="G42" s="471">
        <v>50515</v>
      </c>
      <c r="H42" s="212"/>
      <c r="I42" s="164">
        <v>30763</v>
      </c>
      <c r="J42" s="212"/>
    </row>
    <row r="45" spans="1:13">
      <c r="A45" s="504" t="s">
        <v>4</v>
      </c>
      <c r="B45" s="504"/>
      <c r="C45" s="504"/>
      <c r="D45" s="504"/>
      <c r="E45" s="504"/>
      <c r="F45" s="504"/>
      <c r="G45" s="504"/>
      <c r="H45" s="504"/>
      <c r="I45" s="504"/>
      <c r="J45" s="504"/>
      <c r="K45" s="504"/>
      <c r="L45" s="504"/>
      <c r="M45" s="504"/>
    </row>
    <row r="46" spans="1:13">
      <c r="A46" s="520" t="s">
        <v>49</v>
      </c>
      <c r="B46" s="499"/>
      <c r="C46" s="499"/>
      <c r="D46" s="499"/>
      <c r="E46" s="499"/>
      <c r="F46" s="499"/>
      <c r="G46" s="499"/>
      <c r="H46" s="499"/>
      <c r="I46" s="499"/>
      <c r="J46" s="499"/>
      <c r="K46" s="499"/>
      <c r="L46" s="499"/>
      <c r="M46" s="499"/>
    </row>
    <row r="47" spans="1:13">
      <c r="A47" s="499"/>
      <c r="B47" s="499"/>
      <c r="C47" s="499"/>
      <c r="D47" s="499"/>
      <c r="E47" s="499"/>
      <c r="F47" s="499"/>
      <c r="G47" s="499"/>
      <c r="H47" s="499"/>
      <c r="I47" s="499"/>
      <c r="J47" s="499"/>
      <c r="K47" s="499"/>
      <c r="L47" s="499"/>
      <c r="M47" s="499"/>
    </row>
    <row r="48" spans="1:13">
      <c r="A48" s="499"/>
      <c r="B48" s="499"/>
      <c r="C48" s="499"/>
      <c r="D48" s="499"/>
      <c r="E48" s="499"/>
      <c r="F48" s="499"/>
      <c r="G48" s="499"/>
      <c r="H48" s="499"/>
      <c r="I48" s="499"/>
      <c r="J48" s="499"/>
      <c r="K48" s="499"/>
      <c r="L48" s="499"/>
      <c r="M48" s="499"/>
    </row>
    <row r="49" spans="1:13">
      <c r="A49" s="499"/>
      <c r="B49" s="499"/>
      <c r="C49" s="499"/>
      <c r="D49" s="499"/>
      <c r="E49" s="499"/>
      <c r="F49" s="499"/>
      <c r="G49" s="499"/>
      <c r="H49" s="499"/>
      <c r="I49" s="499"/>
      <c r="J49" s="499"/>
      <c r="K49" s="499"/>
      <c r="L49" s="499"/>
      <c r="M49" s="499"/>
    </row>
    <row r="50" spans="1:13">
      <c r="A50" s="499"/>
      <c r="B50" s="499"/>
      <c r="C50" s="499"/>
      <c r="D50" s="499"/>
      <c r="E50" s="499"/>
      <c r="F50" s="499"/>
      <c r="G50" s="499"/>
      <c r="H50" s="499"/>
      <c r="I50" s="499"/>
      <c r="J50" s="499"/>
      <c r="K50" s="499"/>
      <c r="L50" s="499"/>
      <c r="M50" s="499"/>
    </row>
    <row r="51" spans="1:13">
      <c r="A51" s="499"/>
      <c r="B51" s="499"/>
      <c r="C51" s="499"/>
      <c r="D51" s="499"/>
      <c r="E51" s="499"/>
      <c r="F51" s="499"/>
      <c r="G51" s="499"/>
      <c r="H51" s="499"/>
      <c r="I51" s="499"/>
      <c r="J51" s="499"/>
      <c r="K51" s="499"/>
      <c r="L51" s="499"/>
      <c r="M51" s="499"/>
    </row>
    <row r="52" spans="1:13">
      <c r="A52" s="499"/>
      <c r="B52" s="499"/>
      <c r="C52" s="499"/>
      <c r="D52" s="499"/>
      <c r="E52" s="499"/>
      <c r="F52" s="499"/>
      <c r="G52" s="499"/>
      <c r="H52" s="499"/>
      <c r="I52" s="499"/>
      <c r="J52" s="499"/>
      <c r="K52" s="499"/>
      <c r="L52" s="499"/>
      <c r="M52" s="499"/>
    </row>
    <row r="53" spans="1:13">
      <c r="A53" s="499"/>
      <c r="B53" s="499"/>
      <c r="C53" s="499"/>
      <c r="D53" s="499"/>
      <c r="E53" s="499"/>
      <c r="F53" s="499"/>
      <c r="G53" s="499"/>
      <c r="H53" s="499"/>
      <c r="I53" s="499"/>
      <c r="J53" s="499"/>
      <c r="K53" s="499"/>
      <c r="L53" s="499"/>
      <c r="M53" s="499"/>
    </row>
    <row r="55" spans="1:13">
      <c r="A55" s="3" t="s">
        <v>5</v>
      </c>
    </row>
  </sheetData>
  <mergeCells count="18">
    <mergeCell ref="A46:M53"/>
    <mergeCell ref="A16:B17"/>
    <mergeCell ref="C16:D16"/>
    <mergeCell ref="E16:F16"/>
    <mergeCell ref="G16:H16"/>
    <mergeCell ref="I16:J16"/>
    <mergeCell ref="A18:A22"/>
    <mergeCell ref="A23:A27"/>
    <mergeCell ref="A28:A32"/>
    <mergeCell ref="A33:A37"/>
    <mergeCell ref="A38:A42"/>
    <mergeCell ref="A45:M45"/>
    <mergeCell ref="A13:M13"/>
    <mergeCell ref="A1:M1"/>
    <mergeCell ref="A3:M3"/>
    <mergeCell ref="A4:M7"/>
    <mergeCell ref="A8:M8"/>
    <mergeCell ref="A9:M12"/>
  </mergeCells>
  <hyperlinks>
    <hyperlink ref="A55" location="Titelseite!A1" display="zurück zum Inhaltsverzeichnis" xr:uid="{83CB5D67-353F-4BA4-A34F-0DCD7B785125}"/>
  </hyperlinks>
  <pageMargins left="0.7" right="0.7" top="0.78740157499999996" bottom="0.78740157499999996" header="0.3" footer="0.3"/>
  <ignoredErrors>
    <ignoredError sqref="C18:I41" formulaRang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Z59"/>
  <sheetViews>
    <sheetView zoomScaleNormal="100" workbookViewId="0">
      <selection activeCell="A2" sqref="A2"/>
    </sheetView>
  </sheetViews>
  <sheetFormatPr baseColWidth="10" defaultRowHeight="15"/>
  <cols>
    <col min="2" max="2" width="34.42578125" customWidth="1"/>
    <col min="3" max="4" width="10.7109375" hidden="1" customWidth="1"/>
    <col min="5" max="22" width="10.7109375" customWidth="1"/>
  </cols>
  <sheetData>
    <row r="1" spans="1:26" ht="18.75">
      <c r="A1" s="498" t="s">
        <v>239</v>
      </c>
      <c r="B1" s="498"/>
      <c r="C1" s="498"/>
      <c r="D1" s="498"/>
      <c r="E1" s="498"/>
      <c r="F1" s="498"/>
      <c r="G1" s="498"/>
      <c r="H1" s="498"/>
      <c r="I1" s="498"/>
      <c r="J1" s="498"/>
      <c r="K1" s="498"/>
      <c r="L1" s="498"/>
      <c r="M1" s="498"/>
      <c r="N1" s="498"/>
      <c r="O1" s="498"/>
      <c r="P1" s="498"/>
      <c r="Q1" s="498"/>
      <c r="R1" s="498"/>
      <c r="S1" s="498"/>
      <c r="T1" s="498"/>
      <c r="U1" s="498"/>
      <c r="V1" s="498"/>
      <c r="W1" s="498"/>
      <c r="X1" s="498"/>
    </row>
    <row r="3" spans="1:26" ht="15.75">
      <c r="A3" s="497" t="s">
        <v>0</v>
      </c>
      <c r="B3" s="497"/>
      <c r="C3" s="497"/>
      <c r="D3" s="497"/>
      <c r="E3" s="497"/>
      <c r="F3" s="497"/>
      <c r="G3" s="497"/>
      <c r="H3" s="497"/>
      <c r="I3" s="497"/>
      <c r="J3" s="497"/>
      <c r="K3" s="497"/>
      <c r="L3" s="497"/>
      <c r="M3" s="497"/>
      <c r="N3" s="497"/>
      <c r="O3" s="497"/>
      <c r="P3" s="497"/>
      <c r="Q3" s="497"/>
      <c r="R3" s="497"/>
      <c r="S3" s="497"/>
      <c r="T3" s="497"/>
      <c r="U3" s="497"/>
      <c r="V3" s="497"/>
      <c r="W3" s="497"/>
      <c r="X3" s="497"/>
    </row>
    <row r="4" spans="1:26" ht="15" customHeight="1">
      <c r="A4" s="520" t="s">
        <v>64</v>
      </c>
      <c r="B4" s="520"/>
      <c r="C4" s="520"/>
      <c r="D4" s="520"/>
      <c r="E4" s="520"/>
      <c r="F4" s="520"/>
      <c r="G4" s="520"/>
      <c r="H4" s="520"/>
      <c r="I4" s="520"/>
      <c r="J4" s="520"/>
      <c r="K4" s="520"/>
      <c r="L4" s="520"/>
      <c r="M4" s="520"/>
      <c r="N4" s="520"/>
      <c r="O4" s="520"/>
      <c r="P4" s="520"/>
      <c r="Q4" s="520"/>
      <c r="R4" s="520"/>
      <c r="S4" s="520"/>
      <c r="T4" s="520"/>
      <c r="U4" s="520"/>
      <c r="V4" s="520"/>
      <c r="W4" s="520"/>
      <c r="X4" s="520"/>
    </row>
    <row r="5" spans="1:26">
      <c r="A5" s="520"/>
      <c r="B5" s="520"/>
      <c r="C5" s="520"/>
      <c r="D5" s="520"/>
      <c r="E5" s="520"/>
      <c r="F5" s="520"/>
      <c r="G5" s="520"/>
      <c r="H5" s="520"/>
      <c r="I5" s="520"/>
      <c r="J5" s="520"/>
      <c r="K5" s="520"/>
      <c r="L5" s="520"/>
      <c r="M5" s="520"/>
      <c r="N5" s="520"/>
      <c r="O5" s="520"/>
      <c r="P5" s="520"/>
      <c r="Q5" s="520"/>
      <c r="R5" s="520"/>
      <c r="S5" s="520"/>
      <c r="T5" s="520"/>
      <c r="U5" s="520"/>
      <c r="V5" s="520"/>
      <c r="W5" s="520"/>
      <c r="X5" s="520"/>
    </row>
    <row r="6" spans="1:26">
      <c r="A6" s="520"/>
      <c r="B6" s="520"/>
      <c r="C6" s="520"/>
      <c r="D6" s="520"/>
      <c r="E6" s="520"/>
      <c r="F6" s="520"/>
      <c r="G6" s="520"/>
      <c r="H6" s="520"/>
      <c r="I6" s="520"/>
      <c r="J6" s="520"/>
      <c r="K6" s="520"/>
      <c r="L6" s="520"/>
      <c r="M6" s="520"/>
      <c r="N6" s="520"/>
      <c r="O6" s="520"/>
      <c r="P6" s="520"/>
      <c r="Q6" s="520"/>
      <c r="R6" s="520"/>
      <c r="S6" s="520"/>
      <c r="T6" s="520"/>
      <c r="U6" s="520"/>
      <c r="V6" s="520"/>
      <c r="W6" s="520"/>
      <c r="X6" s="520"/>
    </row>
    <row r="7" spans="1:26">
      <c r="A7" s="520"/>
      <c r="B7" s="520"/>
      <c r="C7" s="520"/>
      <c r="D7" s="520"/>
      <c r="E7" s="520"/>
      <c r="F7" s="520"/>
      <c r="G7" s="520"/>
      <c r="H7" s="520"/>
      <c r="I7" s="520"/>
      <c r="J7" s="520"/>
      <c r="K7" s="520"/>
      <c r="L7" s="520"/>
      <c r="M7" s="520"/>
      <c r="N7" s="520"/>
      <c r="O7" s="520"/>
      <c r="P7" s="520"/>
      <c r="Q7" s="520"/>
      <c r="R7" s="520"/>
      <c r="S7" s="520"/>
      <c r="T7" s="520"/>
      <c r="U7" s="520"/>
      <c r="V7" s="520"/>
      <c r="W7" s="520"/>
      <c r="X7" s="520"/>
    </row>
    <row r="8" spans="1:26" ht="15.75">
      <c r="A8" s="497" t="s">
        <v>1</v>
      </c>
      <c r="B8" s="497"/>
      <c r="C8" s="497"/>
      <c r="D8" s="497"/>
      <c r="E8" s="497"/>
      <c r="F8" s="497"/>
      <c r="G8" s="497"/>
      <c r="H8" s="497"/>
      <c r="I8" s="497"/>
      <c r="J8" s="497"/>
      <c r="K8" s="497"/>
      <c r="L8" s="497"/>
      <c r="M8" s="497"/>
      <c r="N8" s="497"/>
      <c r="O8" s="497"/>
      <c r="P8" s="497"/>
      <c r="Q8" s="497"/>
      <c r="R8" s="497"/>
      <c r="S8" s="497"/>
      <c r="T8" s="497"/>
      <c r="U8" s="497"/>
      <c r="V8" s="497"/>
      <c r="W8" s="497"/>
      <c r="X8" s="497"/>
    </row>
    <row r="9" spans="1:26" ht="15" customHeight="1">
      <c r="A9" s="520" t="s">
        <v>65</v>
      </c>
      <c r="B9" s="520"/>
      <c r="C9" s="520"/>
      <c r="D9" s="520"/>
      <c r="E9" s="520"/>
      <c r="F9" s="520"/>
      <c r="G9" s="520"/>
      <c r="H9" s="520"/>
      <c r="I9" s="520"/>
      <c r="J9" s="520"/>
      <c r="K9" s="520"/>
      <c r="L9" s="520"/>
      <c r="M9" s="520"/>
      <c r="N9" s="520"/>
      <c r="O9" s="520"/>
      <c r="P9" s="520"/>
      <c r="Q9" s="520"/>
      <c r="R9" s="520"/>
      <c r="S9" s="520"/>
      <c r="T9" s="520"/>
      <c r="U9" s="520"/>
      <c r="V9" s="520"/>
      <c r="W9" s="520"/>
      <c r="X9" s="520"/>
    </row>
    <row r="10" spans="1:26">
      <c r="A10" s="520"/>
      <c r="B10" s="520"/>
      <c r="C10" s="520"/>
      <c r="D10" s="520"/>
      <c r="E10" s="520"/>
      <c r="F10" s="520"/>
      <c r="G10" s="520"/>
      <c r="H10" s="520"/>
      <c r="I10" s="520"/>
      <c r="J10" s="520"/>
      <c r="K10" s="520"/>
      <c r="L10" s="520"/>
      <c r="M10" s="520"/>
      <c r="N10" s="520"/>
      <c r="O10" s="520"/>
      <c r="P10" s="520"/>
      <c r="Q10" s="520"/>
      <c r="R10" s="520"/>
      <c r="S10" s="520"/>
      <c r="T10" s="520"/>
      <c r="U10" s="520"/>
      <c r="V10" s="520"/>
      <c r="W10" s="520"/>
      <c r="X10" s="520"/>
    </row>
    <row r="11" spans="1:26">
      <c r="A11" s="520"/>
      <c r="B11" s="520"/>
      <c r="C11" s="520"/>
      <c r="D11" s="520"/>
      <c r="E11" s="520"/>
      <c r="F11" s="520"/>
      <c r="G11" s="520"/>
      <c r="H11" s="520"/>
      <c r="I11" s="520"/>
      <c r="J11" s="520"/>
      <c r="K11" s="520"/>
      <c r="L11" s="520"/>
      <c r="M11" s="520"/>
      <c r="N11" s="520"/>
      <c r="O11" s="520"/>
      <c r="P11" s="520"/>
      <c r="Q11" s="520"/>
      <c r="R11" s="520"/>
      <c r="S11" s="520"/>
      <c r="T11" s="520"/>
      <c r="U11" s="520"/>
      <c r="V11" s="520"/>
      <c r="W11" s="520"/>
      <c r="X11" s="520"/>
    </row>
    <row r="12" spans="1:26">
      <c r="A12" s="520"/>
      <c r="B12" s="520"/>
      <c r="C12" s="520"/>
      <c r="D12" s="520"/>
      <c r="E12" s="520"/>
      <c r="F12" s="520"/>
      <c r="G12" s="520"/>
      <c r="H12" s="520"/>
      <c r="I12" s="520"/>
      <c r="J12" s="520"/>
      <c r="K12" s="520"/>
      <c r="L12" s="520"/>
      <c r="M12" s="520"/>
      <c r="N12" s="520"/>
      <c r="O12" s="520"/>
      <c r="P12" s="520"/>
      <c r="Q12" s="520"/>
      <c r="R12" s="520"/>
      <c r="S12" s="520"/>
      <c r="T12" s="520"/>
      <c r="U12" s="520"/>
      <c r="V12" s="520"/>
      <c r="W12" s="520"/>
      <c r="X12" s="520"/>
    </row>
    <row r="13" spans="1:26" ht="15.75">
      <c r="A13" s="497" t="s">
        <v>2</v>
      </c>
      <c r="B13" s="497"/>
      <c r="C13" s="497"/>
      <c r="D13" s="497"/>
      <c r="E13" s="497"/>
      <c r="F13" s="497"/>
      <c r="G13" s="497"/>
      <c r="H13" s="497"/>
      <c r="I13" s="497"/>
      <c r="J13" s="497"/>
      <c r="K13" s="497"/>
      <c r="L13" s="497"/>
      <c r="M13" s="497"/>
      <c r="N13" s="497"/>
      <c r="O13" s="497"/>
      <c r="P13" s="497"/>
      <c r="Q13" s="497"/>
      <c r="R13" s="497"/>
      <c r="S13" s="497"/>
      <c r="T13" s="497"/>
      <c r="U13" s="497"/>
      <c r="V13" s="497"/>
      <c r="W13" s="497"/>
      <c r="X13" s="497"/>
    </row>
    <row r="15" spans="1:26">
      <c r="A15" s="6" t="s">
        <v>60</v>
      </c>
      <c r="B15" s="6"/>
      <c r="C15" s="6"/>
      <c r="D15" s="6"/>
      <c r="E15" s="1"/>
      <c r="F15" s="1"/>
      <c r="G15" s="1"/>
      <c r="H15" s="1"/>
      <c r="I15" s="1"/>
      <c r="J15" s="522"/>
      <c r="K15" s="522"/>
      <c r="L15" s="522"/>
      <c r="M15" s="522"/>
      <c r="N15" s="522"/>
      <c r="O15" s="522"/>
      <c r="P15" s="522"/>
      <c r="Q15" s="522"/>
      <c r="R15" s="522"/>
      <c r="S15" s="522"/>
      <c r="T15" s="522"/>
      <c r="U15" s="522"/>
      <c r="V15" s="522"/>
      <c r="W15" s="522"/>
      <c r="X15" s="522"/>
    </row>
    <row r="16" spans="1:26">
      <c r="A16" s="328"/>
      <c r="B16" s="329"/>
      <c r="C16" s="509">
        <v>2010</v>
      </c>
      <c r="D16" s="509"/>
      <c r="E16" s="502">
        <v>2011</v>
      </c>
      <c r="F16" s="503"/>
      <c r="G16" s="509">
        <v>2012</v>
      </c>
      <c r="H16" s="509"/>
      <c r="I16" s="502">
        <v>2013</v>
      </c>
      <c r="J16" s="503"/>
      <c r="K16" s="509">
        <v>2014</v>
      </c>
      <c r="L16" s="509"/>
      <c r="M16" s="502">
        <v>2015</v>
      </c>
      <c r="N16" s="503"/>
      <c r="O16" s="509">
        <v>2016</v>
      </c>
      <c r="P16" s="509"/>
      <c r="Q16" s="502">
        <v>2017</v>
      </c>
      <c r="R16" s="503"/>
      <c r="S16" s="509">
        <v>2018</v>
      </c>
      <c r="T16" s="509"/>
      <c r="U16" s="502">
        <v>2019</v>
      </c>
      <c r="V16" s="503"/>
      <c r="W16" s="502">
        <v>2020</v>
      </c>
      <c r="X16" s="509"/>
      <c r="Y16" s="552"/>
      <c r="Z16" s="553"/>
    </row>
    <row r="17" spans="1:26" ht="30">
      <c r="A17" s="230"/>
      <c r="B17" s="330"/>
      <c r="C17" s="236" t="s">
        <v>8</v>
      </c>
      <c r="D17" s="236" t="s">
        <v>27</v>
      </c>
      <c r="E17" s="71" t="s">
        <v>8</v>
      </c>
      <c r="F17" s="70" t="s">
        <v>27</v>
      </c>
      <c r="G17" s="236" t="s">
        <v>8</v>
      </c>
      <c r="H17" s="236" t="s">
        <v>27</v>
      </c>
      <c r="I17" s="71" t="s">
        <v>8</v>
      </c>
      <c r="J17" s="70" t="s">
        <v>27</v>
      </c>
      <c r="K17" s="236" t="s">
        <v>8</v>
      </c>
      <c r="L17" s="236" t="s">
        <v>27</v>
      </c>
      <c r="M17" s="71" t="s">
        <v>8</v>
      </c>
      <c r="N17" s="70" t="s">
        <v>27</v>
      </c>
      <c r="O17" s="236" t="s">
        <v>8</v>
      </c>
      <c r="P17" s="236" t="s">
        <v>27</v>
      </c>
      <c r="Q17" s="71" t="s">
        <v>8</v>
      </c>
      <c r="R17" s="70" t="s">
        <v>27</v>
      </c>
      <c r="S17" s="236" t="s">
        <v>8</v>
      </c>
      <c r="T17" s="236" t="s">
        <v>27</v>
      </c>
      <c r="U17" s="71" t="s">
        <v>8</v>
      </c>
      <c r="V17" s="70" t="s">
        <v>27</v>
      </c>
      <c r="W17" s="71" t="s">
        <v>8</v>
      </c>
      <c r="X17" s="69" t="s">
        <v>27</v>
      </c>
      <c r="Y17" s="373"/>
      <c r="Z17" s="374"/>
    </row>
    <row r="18" spans="1:26" ht="30">
      <c r="A18" s="511" t="s">
        <v>22</v>
      </c>
      <c r="B18" s="342" t="s">
        <v>137</v>
      </c>
      <c r="C18" s="331">
        <v>20030</v>
      </c>
      <c r="D18" s="333">
        <v>100</v>
      </c>
      <c r="E18" s="332">
        <v>19688</v>
      </c>
      <c r="F18" s="333">
        <v>100</v>
      </c>
      <c r="G18" s="331">
        <v>19138</v>
      </c>
      <c r="H18" s="333">
        <v>100</v>
      </c>
      <c r="I18" s="332">
        <v>18647</v>
      </c>
      <c r="J18" s="333">
        <v>100</v>
      </c>
      <c r="K18" s="331">
        <v>17041</v>
      </c>
      <c r="L18" s="333">
        <v>100</v>
      </c>
      <c r="M18" s="332">
        <v>17388</v>
      </c>
      <c r="N18" s="333">
        <v>100</v>
      </c>
      <c r="O18" s="331">
        <v>16887</v>
      </c>
      <c r="P18" s="333">
        <v>100</v>
      </c>
      <c r="Q18" s="332">
        <v>17857</v>
      </c>
      <c r="R18" s="333">
        <v>100</v>
      </c>
      <c r="S18" s="331">
        <v>17536</v>
      </c>
      <c r="T18" s="333">
        <v>100</v>
      </c>
      <c r="U18" s="332">
        <v>17719</v>
      </c>
      <c r="V18" s="333">
        <v>100</v>
      </c>
      <c r="W18" s="332">
        <v>14535</v>
      </c>
      <c r="X18" s="372">
        <v>100</v>
      </c>
      <c r="Y18" s="375"/>
      <c r="Z18" s="376"/>
    </row>
    <row r="19" spans="1:26">
      <c r="A19" s="512"/>
      <c r="B19" s="334" t="s">
        <v>138</v>
      </c>
      <c r="C19" s="335">
        <v>6290</v>
      </c>
      <c r="D19" s="336">
        <f>C19/C18*100</f>
        <v>31.402895656515227</v>
      </c>
      <c r="E19" s="337">
        <v>6240</v>
      </c>
      <c r="F19" s="202">
        <f>E19/E18*100</f>
        <v>31.694433157253147</v>
      </c>
      <c r="G19" s="335">
        <v>6068</v>
      </c>
      <c r="H19" s="336">
        <f>G19/G18*100</f>
        <v>31.706552408820148</v>
      </c>
      <c r="I19" s="337">
        <v>5979</v>
      </c>
      <c r="J19" s="202">
        <f>I19/I18*100</f>
        <v>32.06413900359307</v>
      </c>
      <c r="K19" s="335">
        <v>5764</v>
      </c>
      <c r="L19" s="336">
        <f>K19/K18*100</f>
        <v>33.824306085323627</v>
      </c>
      <c r="M19" s="337">
        <v>5927</v>
      </c>
      <c r="N19" s="202">
        <f>M19/M18*100</f>
        <v>34.086726478030826</v>
      </c>
      <c r="O19" s="335">
        <v>5862</v>
      </c>
      <c r="P19" s="336">
        <f>O19/O18*100</f>
        <v>34.713092911707236</v>
      </c>
      <c r="Q19" s="337">
        <v>5913</v>
      </c>
      <c r="R19" s="202">
        <f>Q19/Q18*100</f>
        <v>33.113064904519234</v>
      </c>
      <c r="S19" s="335">
        <v>5975</v>
      </c>
      <c r="T19" s="336">
        <f>S19/S18*100</f>
        <v>34.072764598540147</v>
      </c>
      <c r="U19" s="337">
        <v>6122</v>
      </c>
      <c r="V19" s="202">
        <f>U19/U18*100</f>
        <v>34.550482532874312</v>
      </c>
      <c r="W19" s="337">
        <v>4241</v>
      </c>
      <c r="X19" s="200">
        <f>W19/W18*100</f>
        <v>29.177846577227385</v>
      </c>
      <c r="Y19" s="375"/>
      <c r="Z19" s="377"/>
    </row>
    <row r="20" spans="1:26">
      <c r="A20" s="512"/>
      <c r="B20" s="334" t="s">
        <v>139</v>
      </c>
      <c r="C20" s="335">
        <f>C18-C19-C21</f>
        <v>11830</v>
      </c>
      <c r="D20" s="336">
        <f>C20/C18*100</f>
        <v>59.06140788816775</v>
      </c>
      <c r="E20" s="337">
        <f>E18-E19-E21</f>
        <v>11378</v>
      </c>
      <c r="F20" s="202">
        <f>E20/E18*100</f>
        <v>57.791548151158068</v>
      </c>
      <c r="G20" s="335">
        <f>G18-G19-G21</f>
        <v>11011</v>
      </c>
      <c r="H20" s="336">
        <f>G20/G18*100</f>
        <v>57.534747622531093</v>
      </c>
      <c r="I20" s="337">
        <f>I18-I19-I21</f>
        <v>10564</v>
      </c>
      <c r="J20" s="202">
        <f>I20/I18*100</f>
        <v>56.652544645251247</v>
      </c>
      <c r="K20" s="335">
        <f>K18-K19-K21</f>
        <v>9283</v>
      </c>
      <c r="L20" s="336">
        <f>K20/K18*100</f>
        <v>54.4745026700311</v>
      </c>
      <c r="M20" s="337">
        <f>M18-M19-M21</f>
        <v>9507</v>
      </c>
      <c r="N20" s="202">
        <f>M20/M18*100</f>
        <v>54.675638371290546</v>
      </c>
      <c r="O20" s="335">
        <f>O18-O19-O21</f>
        <v>9076</v>
      </c>
      <c r="P20" s="336">
        <f>O20/O18*100</f>
        <v>53.745484692366908</v>
      </c>
      <c r="Q20" s="337">
        <f>Q18-Q19-Q21</f>
        <v>10013</v>
      </c>
      <c r="R20" s="202">
        <f>Q20/Q18*100</f>
        <v>56.073248585988686</v>
      </c>
      <c r="S20" s="335">
        <f>S18-S19-S21</f>
        <v>9630</v>
      </c>
      <c r="T20" s="336">
        <f>S20/S18*100</f>
        <v>54.915602189781019</v>
      </c>
      <c r="U20" s="337">
        <f>U18-U19-U21</f>
        <v>9612</v>
      </c>
      <c r="V20" s="202">
        <f>U20/U18*100</f>
        <v>54.246853659913086</v>
      </c>
      <c r="W20" s="337">
        <f>W18-W19-W21</f>
        <v>8520</v>
      </c>
      <c r="X20" s="200">
        <f>W20/W18*100</f>
        <v>58.617131062951501</v>
      </c>
      <c r="Y20" s="375"/>
      <c r="Z20" s="377"/>
    </row>
    <row r="21" spans="1:26">
      <c r="A21" s="513"/>
      <c r="B21" s="338" t="s">
        <v>140</v>
      </c>
      <c r="C21" s="339">
        <v>1910</v>
      </c>
      <c r="D21" s="243">
        <f>C21/C18*100</f>
        <v>9.5356964553170247</v>
      </c>
      <c r="E21" s="340">
        <v>2070</v>
      </c>
      <c r="F21" s="268">
        <f>E21/E18*100</f>
        <v>10.514018691588785</v>
      </c>
      <c r="G21" s="339">
        <v>2059</v>
      </c>
      <c r="H21" s="243">
        <f>G21/G18*100</f>
        <v>10.758699968648761</v>
      </c>
      <c r="I21" s="340">
        <v>2104</v>
      </c>
      <c r="J21" s="268">
        <f>I21/I18*100</f>
        <v>11.283316351155683</v>
      </c>
      <c r="K21" s="339">
        <v>1994</v>
      </c>
      <c r="L21" s="243">
        <f>K21/K18*100</f>
        <v>11.701191244645267</v>
      </c>
      <c r="M21" s="340">
        <v>1954</v>
      </c>
      <c r="N21" s="268">
        <f>M21/M18*100</f>
        <v>11.23763515067863</v>
      </c>
      <c r="O21" s="339">
        <v>1949</v>
      </c>
      <c r="P21" s="243">
        <f>O21/O18*100</f>
        <v>11.54142239592586</v>
      </c>
      <c r="Q21" s="340">
        <v>1931</v>
      </c>
      <c r="R21" s="268">
        <f>Q21/Q18*100</f>
        <v>10.813686509492076</v>
      </c>
      <c r="S21" s="339">
        <v>1931</v>
      </c>
      <c r="T21" s="243">
        <f>S21/S18*100</f>
        <v>11.011633211678832</v>
      </c>
      <c r="U21" s="340">
        <v>1985</v>
      </c>
      <c r="V21" s="268">
        <f>U21/U18*100</f>
        <v>11.202663807212597</v>
      </c>
      <c r="W21" s="340">
        <v>1774</v>
      </c>
      <c r="X21" s="243">
        <f>W21/W18*100</f>
        <v>12.205022359821122</v>
      </c>
      <c r="Y21" s="375"/>
      <c r="Z21" s="377"/>
    </row>
    <row r="22" spans="1:26" ht="30">
      <c r="A22" s="511" t="s">
        <v>142</v>
      </c>
      <c r="B22" s="342" t="s">
        <v>137</v>
      </c>
      <c r="C22" s="331">
        <v>18541</v>
      </c>
      <c r="D22" s="333">
        <v>100</v>
      </c>
      <c r="E22" s="332">
        <v>17875</v>
      </c>
      <c r="F22" s="333">
        <v>100</v>
      </c>
      <c r="G22" s="331">
        <v>17005</v>
      </c>
      <c r="H22" s="333">
        <v>100</v>
      </c>
      <c r="I22" s="332">
        <v>15347</v>
      </c>
      <c r="J22" s="333">
        <v>100</v>
      </c>
      <c r="K22" s="331">
        <v>15864</v>
      </c>
      <c r="L22" s="333">
        <v>100</v>
      </c>
      <c r="M22" s="332">
        <v>15219</v>
      </c>
      <c r="N22" s="333">
        <v>100</v>
      </c>
      <c r="O22" s="331">
        <v>15046</v>
      </c>
      <c r="P22" s="333">
        <v>100</v>
      </c>
      <c r="Q22" s="332">
        <v>13740</v>
      </c>
      <c r="R22" s="333">
        <v>100</v>
      </c>
      <c r="S22" s="331">
        <v>13341</v>
      </c>
      <c r="T22" s="333">
        <v>100</v>
      </c>
      <c r="U22" s="332">
        <v>14407</v>
      </c>
      <c r="V22" s="333">
        <v>100</v>
      </c>
      <c r="W22" s="332">
        <v>11743</v>
      </c>
      <c r="X22" s="372">
        <v>100</v>
      </c>
      <c r="Y22" s="375"/>
      <c r="Z22" s="376"/>
    </row>
    <row r="23" spans="1:26">
      <c r="A23" s="512"/>
      <c r="B23" s="334" t="s">
        <v>138</v>
      </c>
      <c r="C23" s="335">
        <v>3275</v>
      </c>
      <c r="D23" s="336">
        <f>C23/C22*100</f>
        <v>17.663556442478832</v>
      </c>
      <c r="E23" s="337">
        <v>3139</v>
      </c>
      <c r="F23" s="202">
        <f>E23/E22*100</f>
        <v>17.560839160839162</v>
      </c>
      <c r="G23" s="335">
        <v>3087</v>
      </c>
      <c r="H23" s="336">
        <f>G23/G22*100</f>
        <v>18.153484269332548</v>
      </c>
      <c r="I23" s="337">
        <v>3004</v>
      </c>
      <c r="J23" s="202">
        <f>I23/I22*100</f>
        <v>19.573858083012965</v>
      </c>
      <c r="K23" s="335">
        <v>3104</v>
      </c>
      <c r="L23" s="336">
        <f>K23/K22*100</f>
        <v>19.56631366616238</v>
      </c>
      <c r="M23" s="337">
        <v>3383</v>
      </c>
      <c r="N23" s="202">
        <f>M23/M22*100</f>
        <v>22.228792956173205</v>
      </c>
      <c r="O23" s="335">
        <v>3522</v>
      </c>
      <c r="P23" s="336">
        <f>O23/O22*100</f>
        <v>23.40821480792237</v>
      </c>
      <c r="Q23" s="337">
        <v>3432</v>
      </c>
      <c r="R23" s="202">
        <f>Q23/Q22*100</f>
        <v>24.978165938864631</v>
      </c>
      <c r="S23" s="335">
        <v>3646</v>
      </c>
      <c r="T23" s="336">
        <f>S23/S22*100</f>
        <v>27.329285660745072</v>
      </c>
      <c r="U23" s="337">
        <v>3952</v>
      </c>
      <c r="V23" s="202">
        <f>U23/U22*100</f>
        <v>27.431109877143058</v>
      </c>
      <c r="W23" s="337">
        <v>3135</v>
      </c>
      <c r="X23" s="200">
        <f>W23/W22*100</f>
        <v>26.696755513923186</v>
      </c>
      <c r="Y23" s="375"/>
      <c r="Z23" s="377"/>
    </row>
    <row r="24" spans="1:26">
      <c r="A24" s="512"/>
      <c r="B24" s="334" t="s">
        <v>139</v>
      </c>
      <c r="C24" s="335">
        <f>C22-C23-C25</f>
        <v>13539</v>
      </c>
      <c r="D24" s="336">
        <f>C24/C22*100</f>
        <v>73.021951351059812</v>
      </c>
      <c r="E24" s="337">
        <f>E22-E23-E25</f>
        <v>12963</v>
      </c>
      <c r="F24" s="202">
        <f>E24/E22*100</f>
        <v>72.520279720279717</v>
      </c>
      <c r="G24" s="335">
        <f>G22-G23-G25</f>
        <v>11982</v>
      </c>
      <c r="H24" s="336">
        <f>G24/G22*100</f>
        <v>70.461628932666869</v>
      </c>
      <c r="I24" s="337">
        <f>I22-I23-I25</f>
        <v>10577</v>
      </c>
      <c r="J24" s="202">
        <f>I24/I22*100</f>
        <v>68.91900697204666</v>
      </c>
      <c r="K24" s="335">
        <f>K22-K23-K25</f>
        <v>11005</v>
      </c>
      <c r="L24" s="336">
        <f>K24/K22*100</f>
        <v>69.370902672718103</v>
      </c>
      <c r="M24" s="337">
        <f>M22-M23-M25</f>
        <v>10108</v>
      </c>
      <c r="N24" s="202">
        <f>M24/M22*100</f>
        <v>66.416978776529334</v>
      </c>
      <c r="O24" s="335">
        <f>O22-O23-O25</f>
        <v>9705</v>
      </c>
      <c r="P24" s="336">
        <f>O24/O22*100</f>
        <v>64.502193273959847</v>
      </c>
      <c r="Q24" s="337">
        <f>Q22-Q23-Q25</f>
        <v>8586</v>
      </c>
      <c r="R24" s="202">
        <f>Q24/Q22*100</f>
        <v>62.489082969432317</v>
      </c>
      <c r="S24" s="335">
        <f>S22-S23-S25</f>
        <v>7944</v>
      </c>
      <c r="T24" s="336">
        <f>S24/S22*100</f>
        <v>59.545761187317289</v>
      </c>
      <c r="U24" s="337">
        <f>U22-U23-U25</f>
        <v>8475</v>
      </c>
      <c r="V24" s="202">
        <f>U24/U22*100</f>
        <v>58.825570903033253</v>
      </c>
      <c r="W24" s="337">
        <f>W22-W23-W25</f>
        <v>6747</v>
      </c>
      <c r="X24" s="200">
        <f>W24/W22*100</f>
        <v>57.455505407476792</v>
      </c>
      <c r="Y24" s="375"/>
      <c r="Z24" s="377"/>
    </row>
    <row r="25" spans="1:26">
      <c r="A25" s="513"/>
      <c r="B25" s="338" t="s">
        <v>140</v>
      </c>
      <c r="C25" s="339">
        <v>1727</v>
      </c>
      <c r="D25" s="243">
        <f>C25/C22*100</f>
        <v>9.314492206461356</v>
      </c>
      <c r="E25" s="340">
        <v>1773</v>
      </c>
      <c r="F25" s="268">
        <f>E25/E22*100</f>
        <v>9.918881118881119</v>
      </c>
      <c r="G25" s="339">
        <v>1936</v>
      </c>
      <c r="H25" s="243">
        <f>G25/G22*100</f>
        <v>11.384886798000588</v>
      </c>
      <c r="I25" s="340">
        <v>1766</v>
      </c>
      <c r="J25" s="268">
        <f>I25/I22*100</f>
        <v>11.507134944940379</v>
      </c>
      <c r="K25" s="339">
        <v>1755</v>
      </c>
      <c r="L25" s="243">
        <f>K25/K22*100</f>
        <v>11.062783661119516</v>
      </c>
      <c r="M25" s="340">
        <v>1728</v>
      </c>
      <c r="N25" s="268">
        <f>M25/M22*100</f>
        <v>11.354228267297458</v>
      </c>
      <c r="O25" s="339">
        <v>1819</v>
      </c>
      <c r="P25" s="243">
        <f>O25/O22*100</f>
        <v>12.089591918117772</v>
      </c>
      <c r="Q25" s="340">
        <v>1722</v>
      </c>
      <c r="R25" s="268">
        <f>Q25/Q22*100</f>
        <v>12.532751091703057</v>
      </c>
      <c r="S25" s="339">
        <v>1751</v>
      </c>
      <c r="T25" s="243">
        <f>S25/S22*100</f>
        <v>13.124953151937635</v>
      </c>
      <c r="U25" s="340">
        <v>1980</v>
      </c>
      <c r="V25" s="268">
        <f>U25/U22*100</f>
        <v>13.743319219823697</v>
      </c>
      <c r="W25" s="340">
        <v>1861</v>
      </c>
      <c r="X25" s="243">
        <f>W25/W22*100</f>
        <v>15.847739078600018</v>
      </c>
      <c r="Y25" s="375"/>
      <c r="Z25" s="377"/>
    </row>
    <row r="26" spans="1:26" ht="30">
      <c r="A26" s="511" t="s">
        <v>23</v>
      </c>
      <c r="B26" s="342" t="s">
        <v>137</v>
      </c>
      <c r="C26" s="331">
        <v>50786</v>
      </c>
      <c r="D26" s="333">
        <v>100</v>
      </c>
      <c r="E26" s="332">
        <v>52228</v>
      </c>
      <c r="F26" s="333">
        <v>100</v>
      </c>
      <c r="G26" s="331">
        <v>52005</v>
      </c>
      <c r="H26" s="333">
        <v>100</v>
      </c>
      <c r="I26" s="332">
        <v>52178</v>
      </c>
      <c r="J26" s="333">
        <v>100</v>
      </c>
      <c r="K26" s="331">
        <v>52426</v>
      </c>
      <c r="L26" s="333">
        <v>100</v>
      </c>
      <c r="M26" s="332">
        <v>50837</v>
      </c>
      <c r="N26" s="333">
        <v>100</v>
      </c>
      <c r="O26" s="331">
        <v>50561</v>
      </c>
      <c r="P26" s="333">
        <v>100</v>
      </c>
      <c r="Q26" s="332">
        <v>49879</v>
      </c>
      <c r="R26" s="333">
        <v>100</v>
      </c>
      <c r="S26" s="331">
        <v>48551</v>
      </c>
      <c r="T26" s="333">
        <v>100</v>
      </c>
      <c r="U26" s="332">
        <v>50705</v>
      </c>
      <c r="V26" s="333">
        <v>100</v>
      </c>
      <c r="W26" s="332">
        <v>42872</v>
      </c>
      <c r="X26" s="372">
        <v>100</v>
      </c>
      <c r="Y26" s="375"/>
      <c r="Z26" s="376"/>
    </row>
    <row r="27" spans="1:26">
      <c r="A27" s="512"/>
      <c r="B27" s="334" t="s">
        <v>138</v>
      </c>
      <c r="C27" s="335">
        <v>14197</v>
      </c>
      <c r="D27" s="336">
        <f>C27/C26*100</f>
        <v>27.954554404757214</v>
      </c>
      <c r="E27" s="337">
        <v>14892</v>
      </c>
      <c r="F27" s="202">
        <f>E27/E26*100</f>
        <v>28.513441066094813</v>
      </c>
      <c r="G27" s="335">
        <v>14572</v>
      </c>
      <c r="H27" s="336">
        <f>G27/G26*100</f>
        <v>28.020382655513892</v>
      </c>
      <c r="I27" s="337">
        <v>14916</v>
      </c>
      <c r="J27" s="202">
        <f>I27/I26*100</f>
        <v>28.586760703744872</v>
      </c>
      <c r="K27" s="335">
        <v>15476</v>
      </c>
      <c r="L27" s="336">
        <f>K27/K26*100</f>
        <v>29.519703963682144</v>
      </c>
      <c r="M27" s="337">
        <v>16012</v>
      </c>
      <c r="N27" s="202">
        <f>M27/M26*100</f>
        <v>31.49674449711824</v>
      </c>
      <c r="O27" s="335">
        <v>16714</v>
      </c>
      <c r="P27" s="336">
        <f>O27/O26*100</f>
        <v>33.057099345345229</v>
      </c>
      <c r="Q27" s="337">
        <v>17096</v>
      </c>
      <c r="R27" s="202">
        <f>Q27/Q26*100</f>
        <v>34.274945367790046</v>
      </c>
      <c r="S27" s="335">
        <v>17256</v>
      </c>
      <c r="T27" s="336">
        <f>S27/S26*100</f>
        <v>35.542007373689522</v>
      </c>
      <c r="U27" s="337">
        <v>17433</v>
      </c>
      <c r="V27" s="202">
        <f>U27/U26*100</f>
        <v>34.381224731288832</v>
      </c>
      <c r="W27" s="337">
        <v>13113</v>
      </c>
      <c r="X27" s="200">
        <f>W27/W26*100</f>
        <v>30.586396715805186</v>
      </c>
      <c r="Y27" s="375"/>
      <c r="Z27" s="377"/>
    </row>
    <row r="28" spans="1:26">
      <c r="A28" s="512"/>
      <c r="B28" s="334" t="s">
        <v>139</v>
      </c>
      <c r="C28" s="335">
        <f>C26-C27-C29</f>
        <v>31784</v>
      </c>
      <c r="D28" s="336">
        <f>C28/C26*100</f>
        <v>62.584176741621711</v>
      </c>
      <c r="E28" s="337">
        <f>E26-E27-E29</f>
        <v>32401</v>
      </c>
      <c r="F28" s="202">
        <f>E28/E26*100</f>
        <v>62.037604350157004</v>
      </c>
      <c r="G28" s="335">
        <f>G26-G27-G29</f>
        <v>32400</v>
      </c>
      <c r="H28" s="336">
        <f>G28/G26*100</f>
        <v>62.301701759446203</v>
      </c>
      <c r="I28" s="337">
        <f>I26-I27-I29</f>
        <v>32042</v>
      </c>
      <c r="J28" s="202">
        <f>I28/I26*100</f>
        <v>61.409022959868139</v>
      </c>
      <c r="K28" s="335">
        <f>K26-K27-K29</f>
        <v>31712</v>
      </c>
      <c r="L28" s="336">
        <f>K28/K26*100</f>
        <v>60.489070308625493</v>
      </c>
      <c r="M28" s="337">
        <f>M26-M27-M29</f>
        <v>29539</v>
      </c>
      <c r="N28" s="202">
        <f>M28/M26*100</f>
        <v>58.105316993528334</v>
      </c>
      <c r="O28" s="335">
        <f>O26-O27-O29</f>
        <v>28525</v>
      </c>
      <c r="P28" s="336">
        <f>O28/O26*100</f>
        <v>56.417001246019659</v>
      </c>
      <c r="Q28" s="337">
        <f>Q26-Q27-Q29</f>
        <v>27424</v>
      </c>
      <c r="R28" s="202">
        <f>Q28/Q26*100</f>
        <v>54.981054151045527</v>
      </c>
      <c r="S28" s="335">
        <f>S26-S27-S29</f>
        <v>25845</v>
      </c>
      <c r="T28" s="336">
        <f>S28/S26*100</f>
        <v>53.232683157916419</v>
      </c>
      <c r="U28" s="337">
        <f>U26-U27-U29</f>
        <v>27681</v>
      </c>
      <c r="V28" s="202">
        <f>U28/U26*100</f>
        <v>54.592249285080364</v>
      </c>
      <c r="W28" s="337">
        <f>W26-W27-W29</f>
        <v>23845</v>
      </c>
      <c r="X28" s="200">
        <f>W28/W26*100</f>
        <v>55.619052061951855</v>
      </c>
      <c r="Y28" s="375"/>
      <c r="Z28" s="377"/>
    </row>
    <row r="29" spans="1:26">
      <c r="A29" s="513"/>
      <c r="B29" s="338" t="s">
        <v>140</v>
      </c>
      <c r="C29" s="339">
        <v>4805</v>
      </c>
      <c r="D29" s="243">
        <f>C29/C26*100</f>
        <v>9.4612688536210765</v>
      </c>
      <c r="E29" s="340">
        <v>4935</v>
      </c>
      <c r="F29" s="268">
        <f>E29/E26*100</f>
        <v>9.448954583748181</v>
      </c>
      <c r="G29" s="339">
        <v>5033</v>
      </c>
      <c r="H29" s="243">
        <f>G29/G26*100</f>
        <v>9.6779155850399015</v>
      </c>
      <c r="I29" s="340">
        <v>5220</v>
      </c>
      <c r="J29" s="268">
        <f>I29/I26*100</f>
        <v>10.004216336386982</v>
      </c>
      <c r="K29" s="339">
        <v>5238</v>
      </c>
      <c r="L29" s="243">
        <f>K29/K26*100</f>
        <v>9.9912257276923668</v>
      </c>
      <c r="M29" s="340">
        <v>5286</v>
      </c>
      <c r="N29" s="268">
        <f>M29/M26*100</f>
        <v>10.397938509353425</v>
      </c>
      <c r="O29" s="339">
        <v>5322</v>
      </c>
      <c r="P29" s="243">
        <f>O29/O26*100</f>
        <v>10.525899408635114</v>
      </c>
      <c r="Q29" s="340">
        <v>5359</v>
      </c>
      <c r="R29" s="268">
        <f>Q29/Q26*100</f>
        <v>10.744000481164417</v>
      </c>
      <c r="S29" s="339">
        <v>5450</v>
      </c>
      <c r="T29" s="243">
        <f>S29/S26*100</f>
        <v>11.225309468394059</v>
      </c>
      <c r="U29" s="340">
        <v>5591</v>
      </c>
      <c r="V29" s="268">
        <f>U29/U26*100</f>
        <v>11.026525983630805</v>
      </c>
      <c r="W29" s="340">
        <v>5914</v>
      </c>
      <c r="X29" s="243">
        <f>W29/W26*100</f>
        <v>13.794551222242957</v>
      </c>
      <c r="Y29" s="375"/>
      <c r="Z29" s="377"/>
    </row>
    <row r="30" spans="1:26" ht="30">
      <c r="A30" s="511" t="s">
        <v>24</v>
      </c>
      <c r="B30" s="342" t="s">
        <v>137</v>
      </c>
      <c r="C30" s="331">
        <v>11801</v>
      </c>
      <c r="D30" s="333">
        <v>100</v>
      </c>
      <c r="E30" s="332">
        <v>11750</v>
      </c>
      <c r="F30" s="333">
        <v>100</v>
      </c>
      <c r="G30" s="331">
        <v>9644</v>
      </c>
      <c r="H30" s="333">
        <v>100</v>
      </c>
      <c r="I30" s="332">
        <v>9534</v>
      </c>
      <c r="J30" s="333">
        <v>100</v>
      </c>
      <c r="K30" s="331">
        <v>9167</v>
      </c>
      <c r="L30" s="333">
        <v>100</v>
      </c>
      <c r="M30" s="332">
        <v>9754</v>
      </c>
      <c r="N30" s="333">
        <v>100</v>
      </c>
      <c r="O30" s="331">
        <v>10122</v>
      </c>
      <c r="P30" s="333">
        <v>100</v>
      </c>
      <c r="Q30" s="332">
        <v>10640</v>
      </c>
      <c r="R30" s="333">
        <v>100</v>
      </c>
      <c r="S30" s="331">
        <v>10711</v>
      </c>
      <c r="T30" s="333">
        <v>100</v>
      </c>
      <c r="U30" s="332">
        <v>10809</v>
      </c>
      <c r="V30" s="333">
        <v>100</v>
      </c>
      <c r="W30" s="332">
        <v>8719</v>
      </c>
      <c r="X30" s="372">
        <v>100</v>
      </c>
      <c r="Y30" s="375"/>
      <c r="Z30" s="376"/>
    </row>
    <row r="31" spans="1:26">
      <c r="A31" s="512"/>
      <c r="B31" s="334" t="s">
        <v>138</v>
      </c>
      <c r="C31" s="335">
        <v>3532</v>
      </c>
      <c r="D31" s="336">
        <f>C31/C30*100</f>
        <v>29.929666977374797</v>
      </c>
      <c r="E31" s="337">
        <v>3312</v>
      </c>
      <c r="F31" s="202">
        <f>E31/E30*100</f>
        <v>28.187234042553193</v>
      </c>
      <c r="G31" s="335">
        <v>3083</v>
      </c>
      <c r="H31" s="336">
        <f>G31/G30*100</f>
        <v>31.968063044379925</v>
      </c>
      <c r="I31" s="337">
        <v>3144</v>
      </c>
      <c r="J31" s="202">
        <f>I31/I30*100</f>
        <v>32.976714915040908</v>
      </c>
      <c r="K31" s="335">
        <v>2551</v>
      </c>
      <c r="L31" s="336">
        <f>K31/K30*100</f>
        <v>27.82807897894622</v>
      </c>
      <c r="M31" s="337">
        <v>2962</v>
      </c>
      <c r="N31" s="202">
        <f>M31/M30*100</f>
        <v>30.367028911215911</v>
      </c>
      <c r="O31" s="335">
        <v>3217</v>
      </c>
      <c r="P31" s="336">
        <f>O31/O30*100</f>
        <v>31.782256471053149</v>
      </c>
      <c r="Q31" s="337">
        <v>3506</v>
      </c>
      <c r="R31" s="202">
        <f>Q31/Q30*100</f>
        <v>32.951127819548873</v>
      </c>
      <c r="S31" s="335">
        <v>3676</v>
      </c>
      <c r="T31" s="336">
        <f>S31/S30*100</f>
        <v>34.319858089814211</v>
      </c>
      <c r="U31" s="337">
        <v>3429</v>
      </c>
      <c r="V31" s="202">
        <f>U31/U30*100</f>
        <v>31.723563696919232</v>
      </c>
      <c r="W31" s="337">
        <v>2653</v>
      </c>
      <c r="X31" s="200">
        <f>W31/W30*100</f>
        <v>30.427801353366213</v>
      </c>
      <c r="Y31" s="375"/>
      <c r="Z31" s="377"/>
    </row>
    <row r="32" spans="1:26">
      <c r="A32" s="512"/>
      <c r="B32" s="334" t="s">
        <v>139</v>
      </c>
      <c r="C32" s="335">
        <f>C30-C31-C33</f>
        <v>7163</v>
      </c>
      <c r="D32" s="336">
        <f>C32/C30*100</f>
        <v>60.698245911363443</v>
      </c>
      <c r="E32" s="337">
        <f>E30-E31-E33</f>
        <v>7084</v>
      </c>
      <c r="F32" s="202">
        <f>E32/E30*100</f>
        <v>60.289361702127664</v>
      </c>
      <c r="G32" s="335">
        <f>G30-G31-G33</f>
        <v>5561</v>
      </c>
      <c r="H32" s="336">
        <f>G32/G30*100</f>
        <v>57.662795520530899</v>
      </c>
      <c r="I32" s="337">
        <f>I30-I31-I33</f>
        <v>5277</v>
      </c>
      <c r="J32" s="202">
        <f>I32/I30*100</f>
        <v>55.349276274386405</v>
      </c>
      <c r="K32" s="335">
        <f>K30-K31-K33</f>
        <v>5507</v>
      </c>
      <c r="L32" s="336">
        <f>K32/K30*100</f>
        <v>60.07417912075924</v>
      </c>
      <c r="M32" s="337">
        <f>M30-M31-M33</f>
        <v>5641</v>
      </c>
      <c r="N32" s="202">
        <f>M32/M30*100</f>
        <v>57.832684027065817</v>
      </c>
      <c r="O32" s="335">
        <f>O30-O31-O33</f>
        <v>5807</v>
      </c>
      <c r="P32" s="336">
        <f>O32/O30*100</f>
        <v>57.370084963445954</v>
      </c>
      <c r="Q32" s="337">
        <f>Q30-Q31-Q33</f>
        <v>5912</v>
      </c>
      <c r="R32" s="202">
        <f>Q32/Q30*100</f>
        <v>55.563909774436091</v>
      </c>
      <c r="S32" s="335">
        <f>S30-S31-S33</f>
        <v>6048</v>
      </c>
      <c r="T32" s="336">
        <f>S32/S30*100</f>
        <v>56.465316030249276</v>
      </c>
      <c r="U32" s="337">
        <f>U30-U31-U33</f>
        <v>5999</v>
      </c>
      <c r="V32" s="202">
        <f>U32/U30*100</f>
        <v>55.500046257748167</v>
      </c>
      <c r="W32" s="337">
        <f>W30-W31-W33</f>
        <v>5028</v>
      </c>
      <c r="X32" s="200">
        <f>W32/W30*100</f>
        <v>57.667163665557972</v>
      </c>
      <c r="Y32" s="375"/>
      <c r="Z32" s="377"/>
    </row>
    <row r="33" spans="1:26">
      <c r="A33" s="513"/>
      <c r="B33" s="338" t="s">
        <v>140</v>
      </c>
      <c r="C33" s="339">
        <v>1106</v>
      </c>
      <c r="D33" s="243">
        <f>C33/C30*100</f>
        <v>9.3720871112617576</v>
      </c>
      <c r="E33" s="340">
        <v>1354</v>
      </c>
      <c r="F33" s="268">
        <f>E33/E30*100</f>
        <v>11.523404255319148</v>
      </c>
      <c r="G33" s="339">
        <v>1000</v>
      </c>
      <c r="H33" s="243">
        <f>G33/G30*100</f>
        <v>10.369141435089174</v>
      </c>
      <c r="I33" s="340">
        <v>1113</v>
      </c>
      <c r="J33" s="268">
        <f>I33/I30*100</f>
        <v>11.674008810572687</v>
      </c>
      <c r="K33" s="339">
        <v>1109</v>
      </c>
      <c r="L33" s="243">
        <f>K33/K30*100</f>
        <v>12.097741900294533</v>
      </c>
      <c r="M33" s="340">
        <v>1151</v>
      </c>
      <c r="N33" s="268">
        <f>M33/M30*100</f>
        <v>11.800287061718269</v>
      </c>
      <c r="O33" s="339">
        <v>1098</v>
      </c>
      <c r="P33" s="243">
        <f>O33/O30*100</f>
        <v>10.84765856550089</v>
      </c>
      <c r="Q33" s="340">
        <v>1222</v>
      </c>
      <c r="R33" s="268">
        <f>Q33/Q30*100</f>
        <v>11.484962406015038</v>
      </c>
      <c r="S33" s="339">
        <v>987</v>
      </c>
      <c r="T33" s="243">
        <f>S33/S30*100</f>
        <v>9.2148258799365141</v>
      </c>
      <c r="U33" s="340">
        <v>1381</v>
      </c>
      <c r="V33" s="268">
        <f>U33/U30*100</f>
        <v>12.776390045332594</v>
      </c>
      <c r="W33" s="340">
        <v>1038</v>
      </c>
      <c r="X33" s="243">
        <f>W33/W30*100</f>
        <v>11.905034981075811</v>
      </c>
      <c r="Y33" s="375"/>
      <c r="Z33" s="377"/>
    </row>
    <row r="34" spans="1:26">
      <c r="Y34" s="370"/>
      <c r="Z34" s="370"/>
    </row>
    <row r="35" spans="1:26">
      <c r="Y35" s="370"/>
      <c r="Z35" s="370"/>
    </row>
    <row r="36" spans="1:26">
      <c r="A36" s="6" t="s">
        <v>61</v>
      </c>
      <c r="B36" s="6"/>
      <c r="C36" s="6"/>
      <c r="D36" s="6"/>
      <c r="E36" s="1"/>
      <c r="F36" s="1"/>
      <c r="G36" s="1"/>
      <c r="H36" s="1"/>
      <c r="I36" s="1"/>
      <c r="J36" s="1"/>
      <c r="K36" s="1"/>
      <c r="L36" s="522"/>
      <c r="M36" s="522"/>
      <c r="N36" s="522"/>
      <c r="O36" s="522"/>
      <c r="P36" s="522"/>
      <c r="Q36" s="522"/>
      <c r="R36" s="522"/>
      <c r="S36" s="522"/>
      <c r="T36" s="522"/>
      <c r="U36" s="522"/>
      <c r="V36" s="522"/>
      <c r="W36" s="522"/>
      <c r="X36" s="522"/>
    </row>
    <row r="37" spans="1:26">
      <c r="A37" s="505"/>
      <c r="B37" s="536"/>
      <c r="C37" s="502">
        <v>2010</v>
      </c>
      <c r="D37" s="503"/>
      <c r="E37" s="502">
        <v>2011</v>
      </c>
      <c r="F37" s="503"/>
      <c r="G37" s="502">
        <v>2012</v>
      </c>
      <c r="H37" s="503"/>
      <c r="I37" s="502">
        <v>2013</v>
      </c>
      <c r="J37" s="503"/>
      <c r="K37" s="502">
        <v>2014</v>
      </c>
      <c r="L37" s="503"/>
      <c r="M37" s="502">
        <v>2015</v>
      </c>
      <c r="N37" s="503"/>
      <c r="O37" s="502">
        <v>2016</v>
      </c>
      <c r="P37" s="503"/>
      <c r="Q37" s="502">
        <v>2017</v>
      </c>
      <c r="R37" s="503"/>
      <c r="S37" s="502">
        <v>2018</v>
      </c>
      <c r="T37" s="503"/>
      <c r="U37" s="502">
        <v>2019</v>
      </c>
      <c r="V37" s="503"/>
      <c r="W37" s="502">
        <v>2020</v>
      </c>
      <c r="X37" s="503"/>
    </row>
    <row r="38" spans="1:26" ht="30">
      <c r="A38" s="507"/>
      <c r="B38" s="537"/>
      <c r="C38" s="71" t="s">
        <v>8</v>
      </c>
      <c r="D38" s="70" t="s">
        <v>27</v>
      </c>
      <c r="E38" s="71" t="s">
        <v>8</v>
      </c>
      <c r="F38" s="70" t="s">
        <v>27</v>
      </c>
      <c r="G38" s="71" t="s">
        <v>8</v>
      </c>
      <c r="H38" s="70" t="s">
        <v>27</v>
      </c>
      <c r="I38" s="71" t="s">
        <v>8</v>
      </c>
      <c r="J38" s="70" t="s">
        <v>27</v>
      </c>
      <c r="K38" s="71" t="s">
        <v>8</v>
      </c>
      <c r="L38" s="70" t="s">
        <v>27</v>
      </c>
      <c r="M38" s="71" t="s">
        <v>8</v>
      </c>
      <c r="N38" s="70" t="s">
        <v>27</v>
      </c>
      <c r="O38" s="71" t="s">
        <v>8</v>
      </c>
      <c r="P38" s="70" t="s">
        <v>27</v>
      </c>
      <c r="Q38" s="71" t="s">
        <v>8</v>
      </c>
      <c r="R38" s="70" t="s">
        <v>27</v>
      </c>
      <c r="S38" s="71" t="s">
        <v>8</v>
      </c>
      <c r="T38" s="70" t="s">
        <v>27</v>
      </c>
      <c r="U38" s="71" t="s">
        <v>8</v>
      </c>
      <c r="V38" s="70" t="s">
        <v>27</v>
      </c>
      <c r="W38" s="71" t="s">
        <v>8</v>
      </c>
      <c r="X38" s="70" t="s">
        <v>27</v>
      </c>
    </row>
    <row r="39" spans="1:26">
      <c r="A39" s="511" t="s">
        <v>22</v>
      </c>
      <c r="B39" s="341" t="s">
        <v>62</v>
      </c>
      <c r="C39" s="233">
        <v>273477</v>
      </c>
      <c r="D39" s="333">
        <v>100</v>
      </c>
      <c r="E39" s="233">
        <v>276599</v>
      </c>
      <c r="F39" s="333">
        <v>100</v>
      </c>
      <c r="G39" s="233">
        <v>278641</v>
      </c>
      <c r="H39" s="333">
        <v>100</v>
      </c>
      <c r="I39" s="233">
        <v>280108</v>
      </c>
      <c r="J39" s="333">
        <v>100</v>
      </c>
      <c r="K39" s="233">
        <v>282313</v>
      </c>
      <c r="L39" s="333">
        <v>100</v>
      </c>
      <c r="M39" s="233">
        <v>284620</v>
      </c>
      <c r="N39" s="333">
        <v>100</v>
      </c>
      <c r="O39" s="233">
        <v>289544</v>
      </c>
      <c r="P39" s="333">
        <v>100</v>
      </c>
      <c r="Q39" s="233">
        <v>290547</v>
      </c>
      <c r="R39" s="333">
        <v>100</v>
      </c>
      <c r="S39" s="233">
        <v>290560</v>
      </c>
      <c r="T39" s="333">
        <v>100</v>
      </c>
      <c r="U39" s="233">
        <v>291109</v>
      </c>
      <c r="V39" s="333">
        <v>100</v>
      </c>
      <c r="W39" s="233">
        <v>291160</v>
      </c>
      <c r="X39" s="333">
        <v>100</v>
      </c>
    </row>
    <row r="40" spans="1:26" ht="30">
      <c r="A40" s="512"/>
      <c r="B40" s="104" t="s">
        <v>141</v>
      </c>
      <c r="C40" s="337">
        <v>20030</v>
      </c>
      <c r="D40" s="202">
        <f>C40/C39*100</f>
        <v>7.3241991099799977</v>
      </c>
      <c r="E40" s="337">
        <v>19688</v>
      </c>
      <c r="F40" s="202">
        <f>E40/E39*100</f>
        <v>7.1178854587326787</v>
      </c>
      <c r="G40" s="337">
        <v>19138</v>
      </c>
      <c r="H40" s="202">
        <f>G40/G39*100</f>
        <v>6.8683359591732733</v>
      </c>
      <c r="I40" s="337">
        <v>18647</v>
      </c>
      <c r="J40" s="202">
        <f>I40/I39*100</f>
        <v>6.657075128164851</v>
      </c>
      <c r="K40" s="337">
        <v>17041</v>
      </c>
      <c r="L40" s="202">
        <f>K40/K39*100</f>
        <v>6.0362080385954595</v>
      </c>
      <c r="M40" s="337">
        <v>17388</v>
      </c>
      <c r="N40" s="202">
        <f>M40/M39*100</f>
        <v>6.1091982292179043</v>
      </c>
      <c r="O40" s="337">
        <v>16887</v>
      </c>
      <c r="P40" s="202">
        <f>O40/O39*100</f>
        <v>5.8322741966678642</v>
      </c>
      <c r="Q40" s="337">
        <v>17857</v>
      </c>
      <c r="R40" s="202">
        <f>Q40/Q39*100</f>
        <v>6.1459935913982937</v>
      </c>
      <c r="S40" s="337">
        <v>17536</v>
      </c>
      <c r="T40" s="202">
        <f>S40/S39*100</f>
        <v>6.035242290748899</v>
      </c>
      <c r="U40" s="337">
        <v>17719</v>
      </c>
      <c r="V40" s="202">
        <f>U40/U39*100</f>
        <v>6.086723529674452</v>
      </c>
      <c r="W40" s="337">
        <v>14535</v>
      </c>
      <c r="X40" s="202">
        <f>W40/W39*100</f>
        <v>4.9921005632641844</v>
      </c>
    </row>
    <row r="41" spans="1:26">
      <c r="A41" s="511" t="s">
        <v>26</v>
      </c>
      <c r="B41" s="341" t="s">
        <v>62</v>
      </c>
      <c r="C41" s="232">
        <v>143276</v>
      </c>
      <c r="D41" s="333">
        <v>100</v>
      </c>
      <c r="E41" s="232">
        <v>147930</v>
      </c>
      <c r="F41" s="333">
        <v>100</v>
      </c>
      <c r="G41" s="232">
        <v>150155</v>
      </c>
      <c r="H41" s="333">
        <v>100</v>
      </c>
      <c r="I41" s="232">
        <v>151944</v>
      </c>
      <c r="J41" s="333">
        <v>100</v>
      </c>
      <c r="K41" s="232">
        <v>154002</v>
      </c>
      <c r="L41" s="333">
        <v>100</v>
      </c>
      <c r="M41" s="232">
        <v>157390</v>
      </c>
      <c r="N41" s="333">
        <v>100</v>
      </c>
      <c r="O41" s="232">
        <v>159982</v>
      </c>
      <c r="P41" s="333">
        <v>100</v>
      </c>
      <c r="Q41" s="232">
        <v>160686</v>
      </c>
      <c r="R41" s="333">
        <v>100</v>
      </c>
      <c r="S41" s="232">
        <v>161843</v>
      </c>
      <c r="T41" s="333">
        <v>100</v>
      </c>
      <c r="U41" s="232">
        <v>162428</v>
      </c>
      <c r="V41" s="333">
        <v>100</v>
      </c>
      <c r="W41" s="232">
        <v>161620</v>
      </c>
      <c r="X41" s="333">
        <v>100</v>
      </c>
    </row>
    <row r="42" spans="1:26" ht="30">
      <c r="A42" s="513"/>
      <c r="B42" s="104" t="s">
        <v>141</v>
      </c>
      <c r="C42" s="340">
        <v>18541</v>
      </c>
      <c r="D42" s="268">
        <f>C42/C41*100</f>
        <v>12.940757698428209</v>
      </c>
      <c r="E42" s="340">
        <v>17875</v>
      </c>
      <c r="F42" s="268">
        <f>E42/E41*100</f>
        <v>12.083417832758737</v>
      </c>
      <c r="G42" s="340">
        <v>17005</v>
      </c>
      <c r="H42" s="268">
        <f>G42/G41*100</f>
        <v>11.324964203656222</v>
      </c>
      <c r="I42" s="340">
        <v>15347</v>
      </c>
      <c r="J42" s="268">
        <f>I42/I41*100</f>
        <v>10.100431738008741</v>
      </c>
      <c r="K42" s="340">
        <v>15864</v>
      </c>
      <c r="L42" s="268">
        <f>K42/K41*100</f>
        <v>10.301164919936106</v>
      </c>
      <c r="M42" s="340">
        <v>15219</v>
      </c>
      <c r="N42" s="268">
        <f>M42/M41*100</f>
        <v>9.6696105216341568</v>
      </c>
      <c r="O42" s="340">
        <v>15046</v>
      </c>
      <c r="P42" s="268">
        <f>O42/O41*100</f>
        <v>9.4048080409046015</v>
      </c>
      <c r="Q42" s="340">
        <v>13740</v>
      </c>
      <c r="R42" s="268">
        <f>Q42/Q41*100</f>
        <v>8.5508382808707672</v>
      </c>
      <c r="S42" s="340">
        <v>13341</v>
      </c>
      <c r="T42" s="268">
        <f>S42/S41*100</f>
        <v>8.2431739401765896</v>
      </c>
      <c r="U42" s="340">
        <v>14407</v>
      </c>
      <c r="V42" s="268">
        <f>U42/U41*100</f>
        <v>8.869776146969734</v>
      </c>
      <c r="W42" s="340">
        <v>11743</v>
      </c>
      <c r="X42" s="268">
        <f>W42/W41*100</f>
        <v>7.2658086870436831</v>
      </c>
    </row>
    <row r="43" spans="1:26">
      <c r="A43" s="512" t="s">
        <v>23</v>
      </c>
      <c r="B43" s="341" t="s">
        <v>62</v>
      </c>
      <c r="C43" s="139">
        <v>656427</v>
      </c>
      <c r="D43" s="333">
        <v>100</v>
      </c>
      <c r="E43" s="139">
        <v>667075</v>
      </c>
      <c r="F43" s="333">
        <v>100</v>
      </c>
      <c r="G43" s="139">
        <v>678691</v>
      </c>
      <c r="H43" s="333">
        <v>100</v>
      </c>
      <c r="I43" s="139">
        <v>693342</v>
      </c>
      <c r="J43" s="333">
        <v>100</v>
      </c>
      <c r="K43" s="139">
        <v>708543</v>
      </c>
      <c r="L43" s="333">
        <v>100</v>
      </c>
      <c r="M43" s="139">
        <v>724486</v>
      </c>
      <c r="N43" s="333">
        <v>100</v>
      </c>
      <c r="O43" s="139">
        <v>729624</v>
      </c>
      <c r="P43" s="333">
        <v>100</v>
      </c>
      <c r="Q43" s="139">
        <v>741093</v>
      </c>
      <c r="R43" s="333">
        <v>100</v>
      </c>
      <c r="S43" s="139">
        <v>747848</v>
      </c>
      <c r="T43" s="333">
        <v>100</v>
      </c>
      <c r="U43" s="139">
        <v>758574</v>
      </c>
      <c r="V43" s="333">
        <v>100</v>
      </c>
      <c r="W43" s="139">
        <v>758847</v>
      </c>
      <c r="X43" s="333">
        <v>100</v>
      </c>
    </row>
    <row r="44" spans="1:26" ht="30">
      <c r="A44" s="512"/>
      <c r="B44" s="104" t="s">
        <v>141</v>
      </c>
      <c r="C44" s="337">
        <v>50786</v>
      </c>
      <c r="D44" s="202">
        <f>C44/C43*100</f>
        <v>7.7367323403820993</v>
      </c>
      <c r="E44" s="337">
        <v>52228</v>
      </c>
      <c r="F44" s="202">
        <f>E44/E43*100</f>
        <v>7.8294044897500275</v>
      </c>
      <c r="G44" s="337">
        <v>52005</v>
      </c>
      <c r="H44" s="202">
        <f>G44/G43*100</f>
        <v>7.6625445158400511</v>
      </c>
      <c r="I44" s="337">
        <v>52178</v>
      </c>
      <c r="J44" s="202">
        <f>I44/I43*100</f>
        <v>7.5255790071854873</v>
      </c>
      <c r="K44" s="337">
        <v>52426</v>
      </c>
      <c r="L44" s="202">
        <f>K44/K43*100</f>
        <v>7.3991275053172494</v>
      </c>
      <c r="M44" s="337">
        <v>50837</v>
      </c>
      <c r="N44" s="202">
        <f>M44/M43*100</f>
        <v>7.0169747931637048</v>
      </c>
      <c r="O44" s="337">
        <v>50561</v>
      </c>
      <c r="P44" s="202">
        <f>O44/O43*100</f>
        <v>6.9297336710415225</v>
      </c>
      <c r="Q44" s="337">
        <v>49879</v>
      </c>
      <c r="R44" s="202">
        <f>Q44/Q43*100</f>
        <v>6.7304643276889671</v>
      </c>
      <c r="S44" s="337">
        <v>48551</v>
      </c>
      <c r="T44" s="202">
        <f>S44/S43*100</f>
        <v>6.4920946502497827</v>
      </c>
      <c r="U44" s="337">
        <v>50705</v>
      </c>
      <c r="V44" s="202">
        <f>U44/U43*100</f>
        <v>6.6842522944366669</v>
      </c>
      <c r="W44" s="337">
        <v>42872</v>
      </c>
      <c r="X44" s="202">
        <f>W44/W43*100</f>
        <v>5.6496237054373282</v>
      </c>
    </row>
    <row r="45" spans="1:26">
      <c r="A45" s="511" t="s">
        <v>24</v>
      </c>
      <c r="B45" s="341" t="s">
        <v>62</v>
      </c>
      <c r="C45" s="232">
        <v>119734</v>
      </c>
      <c r="D45" s="333">
        <v>100</v>
      </c>
      <c r="E45" s="232">
        <v>121970</v>
      </c>
      <c r="F45" s="333">
        <v>100</v>
      </c>
      <c r="G45" s="232">
        <v>124261</v>
      </c>
      <c r="H45" s="333">
        <v>100</v>
      </c>
      <c r="I45" s="232">
        <v>126934</v>
      </c>
      <c r="J45" s="333">
        <v>100</v>
      </c>
      <c r="K45" s="232">
        <v>128974</v>
      </c>
      <c r="L45" s="333">
        <v>100</v>
      </c>
      <c r="M45" s="232">
        <v>132068</v>
      </c>
      <c r="N45" s="333">
        <v>100</v>
      </c>
      <c r="O45" s="232">
        <v>133827</v>
      </c>
      <c r="P45" s="333">
        <v>100</v>
      </c>
      <c r="Q45" s="232">
        <v>135692</v>
      </c>
      <c r="R45" s="333">
        <v>100</v>
      </c>
      <c r="S45" s="232">
        <v>138335</v>
      </c>
      <c r="T45" s="333">
        <v>100</v>
      </c>
      <c r="U45" s="232">
        <v>139849</v>
      </c>
      <c r="V45" s="333">
        <v>100</v>
      </c>
      <c r="W45" s="232">
        <v>140496</v>
      </c>
      <c r="X45" s="333">
        <v>100</v>
      </c>
    </row>
    <row r="46" spans="1:26" ht="30">
      <c r="A46" s="513"/>
      <c r="B46" s="246" t="s">
        <v>141</v>
      </c>
      <c r="C46" s="340">
        <v>11801</v>
      </c>
      <c r="D46" s="268">
        <f>C46/C45*100</f>
        <v>9.8560141647318211</v>
      </c>
      <c r="E46" s="340">
        <v>11750</v>
      </c>
      <c r="F46" s="268">
        <f>E46/E45*100</f>
        <v>9.6335164384684759</v>
      </c>
      <c r="G46" s="340">
        <v>9644</v>
      </c>
      <c r="H46" s="268">
        <f>G46/G45*100</f>
        <v>7.7610835258045556</v>
      </c>
      <c r="I46" s="340">
        <v>9534</v>
      </c>
      <c r="J46" s="268">
        <f>I46/I45*100</f>
        <v>7.5109899632880079</v>
      </c>
      <c r="K46" s="340">
        <v>9167</v>
      </c>
      <c r="L46" s="268">
        <f>K46/K45*100</f>
        <v>7.1076340967947029</v>
      </c>
      <c r="M46" s="340">
        <v>9754</v>
      </c>
      <c r="N46" s="268">
        <f>M46/M45*100</f>
        <v>7.3855892419056852</v>
      </c>
      <c r="O46" s="340">
        <v>10122</v>
      </c>
      <c r="P46" s="268">
        <f>O46/O45*100</f>
        <v>7.5634961554843203</v>
      </c>
      <c r="Q46" s="340">
        <v>10640</v>
      </c>
      <c r="R46" s="268">
        <f>Q46/Q45*100</f>
        <v>7.8412876219673961</v>
      </c>
      <c r="S46" s="340">
        <v>10711</v>
      </c>
      <c r="T46" s="268">
        <f>S46/S45*100</f>
        <v>7.7427982795388015</v>
      </c>
      <c r="U46" s="340">
        <v>10809</v>
      </c>
      <c r="V46" s="268">
        <f>U46/U45*100</f>
        <v>7.7290506188817947</v>
      </c>
      <c r="W46" s="340">
        <v>8719</v>
      </c>
      <c r="X46" s="268">
        <f>W46/W45*100</f>
        <v>6.2058706297688193</v>
      </c>
    </row>
    <row r="48" spans="1:26">
      <c r="W48" s="378"/>
    </row>
    <row r="49" spans="1:24">
      <c r="A49" s="504" t="s">
        <v>4</v>
      </c>
      <c r="B49" s="504"/>
      <c r="C49" s="504"/>
      <c r="D49" s="504"/>
      <c r="E49" s="504"/>
      <c r="F49" s="504"/>
      <c r="G49" s="504"/>
      <c r="H49" s="504"/>
      <c r="I49" s="504"/>
      <c r="J49" s="504"/>
      <c r="K49" s="504"/>
      <c r="L49" s="504"/>
      <c r="M49" s="504"/>
      <c r="N49" s="504"/>
      <c r="O49" s="504"/>
      <c r="P49" s="504"/>
      <c r="Q49" s="504"/>
      <c r="R49" s="504"/>
      <c r="S49" s="504"/>
      <c r="T49" s="504"/>
      <c r="U49" s="504"/>
      <c r="V49" s="504"/>
      <c r="W49" s="504"/>
      <c r="X49" s="504"/>
    </row>
    <row r="50" spans="1:24">
      <c r="A50" s="499" t="s">
        <v>63</v>
      </c>
      <c r="B50" s="499"/>
      <c r="C50" s="499"/>
      <c r="D50" s="499"/>
      <c r="E50" s="499"/>
      <c r="F50" s="499"/>
      <c r="G50" s="499"/>
      <c r="H50" s="499"/>
      <c r="I50" s="499"/>
      <c r="J50" s="499"/>
      <c r="K50" s="499"/>
      <c r="L50" s="499"/>
      <c r="M50" s="499"/>
      <c r="N50" s="499"/>
      <c r="O50" s="499"/>
      <c r="P50" s="499"/>
      <c r="Q50" s="499"/>
      <c r="R50" s="499"/>
      <c r="S50" s="499"/>
      <c r="T50" s="499"/>
      <c r="U50" s="499"/>
      <c r="V50" s="499"/>
      <c r="W50" s="499"/>
      <c r="X50" s="499"/>
    </row>
    <row r="51" spans="1:24">
      <c r="A51" s="499"/>
      <c r="B51" s="499"/>
      <c r="C51" s="499"/>
      <c r="D51" s="499"/>
      <c r="E51" s="499"/>
      <c r="F51" s="499"/>
      <c r="G51" s="499"/>
      <c r="H51" s="499"/>
      <c r="I51" s="499"/>
      <c r="J51" s="499"/>
      <c r="K51" s="499"/>
      <c r="L51" s="499"/>
      <c r="M51" s="499"/>
      <c r="N51" s="499"/>
      <c r="O51" s="499"/>
      <c r="P51" s="499"/>
      <c r="Q51" s="499"/>
      <c r="R51" s="499"/>
      <c r="S51" s="499"/>
      <c r="T51" s="499"/>
      <c r="U51" s="499"/>
      <c r="V51" s="499"/>
      <c r="W51" s="499"/>
      <c r="X51" s="499"/>
    </row>
    <row r="52" spans="1:24">
      <c r="A52" s="499"/>
      <c r="B52" s="499"/>
      <c r="C52" s="499"/>
      <c r="D52" s="499"/>
      <c r="E52" s="499"/>
      <c r="F52" s="499"/>
      <c r="G52" s="499"/>
      <c r="H52" s="499"/>
      <c r="I52" s="499"/>
      <c r="J52" s="499"/>
      <c r="K52" s="499"/>
      <c r="L52" s="499"/>
      <c r="M52" s="499"/>
      <c r="N52" s="499"/>
      <c r="O52" s="499"/>
      <c r="P52" s="499"/>
      <c r="Q52" s="499"/>
      <c r="R52" s="499"/>
      <c r="S52" s="499"/>
      <c r="T52" s="499"/>
      <c r="U52" s="499"/>
      <c r="V52" s="499"/>
      <c r="W52" s="499"/>
      <c r="X52" s="499"/>
    </row>
    <row r="53" spans="1:24">
      <c r="A53" s="499"/>
      <c r="B53" s="499"/>
      <c r="C53" s="499"/>
      <c r="D53" s="499"/>
      <c r="E53" s="499"/>
      <c r="F53" s="499"/>
      <c r="G53" s="499"/>
      <c r="H53" s="499"/>
      <c r="I53" s="499"/>
      <c r="J53" s="499"/>
      <c r="K53" s="499"/>
      <c r="L53" s="499"/>
      <c r="M53" s="499"/>
      <c r="N53" s="499"/>
      <c r="O53" s="499"/>
      <c r="P53" s="499"/>
      <c r="Q53" s="499"/>
      <c r="R53" s="499"/>
      <c r="S53" s="499"/>
      <c r="T53" s="499"/>
      <c r="U53" s="499"/>
      <c r="V53" s="499"/>
      <c r="W53" s="499"/>
      <c r="X53" s="499"/>
    </row>
    <row r="54" spans="1:24">
      <c r="A54" s="499"/>
      <c r="B54" s="499"/>
      <c r="C54" s="499"/>
      <c r="D54" s="499"/>
      <c r="E54" s="499"/>
      <c r="F54" s="499"/>
      <c r="G54" s="499"/>
      <c r="H54" s="499"/>
      <c r="I54" s="499"/>
      <c r="J54" s="499"/>
      <c r="K54" s="499"/>
      <c r="L54" s="499"/>
      <c r="M54" s="499"/>
      <c r="N54" s="499"/>
      <c r="O54" s="499"/>
      <c r="P54" s="499"/>
      <c r="Q54" s="499"/>
      <c r="R54" s="499"/>
      <c r="S54" s="499"/>
      <c r="T54" s="499"/>
      <c r="U54" s="499"/>
      <c r="V54" s="499"/>
      <c r="W54" s="499"/>
      <c r="X54" s="499"/>
    </row>
    <row r="55" spans="1:24">
      <c r="A55" s="499"/>
      <c r="B55" s="499"/>
      <c r="C55" s="499"/>
      <c r="D55" s="499"/>
      <c r="E55" s="499"/>
      <c r="F55" s="499"/>
      <c r="G55" s="499"/>
      <c r="H55" s="499"/>
      <c r="I55" s="499"/>
      <c r="J55" s="499"/>
      <c r="K55" s="499"/>
      <c r="L55" s="499"/>
      <c r="M55" s="499"/>
      <c r="N55" s="499"/>
      <c r="O55" s="499"/>
      <c r="P55" s="499"/>
      <c r="Q55" s="499"/>
      <c r="R55" s="499"/>
      <c r="S55" s="499"/>
      <c r="T55" s="499"/>
      <c r="U55" s="499"/>
      <c r="V55" s="499"/>
      <c r="W55" s="499"/>
      <c r="X55" s="499"/>
    </row>
    <row r="56" spans="1:24">
      <c r="A56" s="499"/>
      <c r="B56" s="499"/>
      <c r="C56" s="499"/>
      <c r="D56" s="499"/>
      <c r="E56" s="499"/>
      <c r="F56" s="499"/>
      <c r="G56" s="499"/>
      <c r="H56" s="499"/>
      <c r="I56" s="499"/>
      <c r="J56" s="499"/>
      <c r="K56" s="499"/>
      <c r="L56" s="499"/>
      <c r="M56" s="499"/>
      <c r="N56" s="499"/>
      <c r="O56" s="499"/>
      <c r="P56" s="499"/>
      <c r="Q56" s="499"/>
      <c r="R56" s="499"/>
      <c r="S56" s="499"/>
      <c r="T56" s="499"/>
      <c r="U56" s="499"/>
      <c r="V56" s="499"/>
      <c r="W56" s="499"/>
      <c r="X56" s="499"/>
    </row>
    <row r="57" spans="1:24">
      <c r="A57" s="499"/>
      <c r="B57" s="499"/>
      <c r="C57" s="499"/>
      <c r="D57" s="499"/>
      <c r="E57" s="499"/>
      <c r="F57" s="499"/>
      <c r="G57" s="499"/>
      <c r="H57" s="499"/>
      <c r="I57" s="499"/>
      <c r="J57" s="499"/>
      <c r="K57" s="499"/>
      <c r="L57" s="499"/>
      <c r="M57" s="499"/>
      <c r="N57" s="499"/>
      <c r="O57" s="499"/>
      <c r="P57" s="499"/>
      <c r="Q57" s="499"/>
      <c r="R57" s="499"/>
      <c r="S57" s="499"/>
      <c r="T57" s="499"/>
      <c r="U57" s="499"/>
      <c r="V57" s="499"/>
      <c r="W57" s="499"/>
      <c r="X57" s="499"/>
    </row>
    <row r="59" spans="1:24">
      <c r="A59" s="3" t="s">
        <v>5</v>
      </c>
    </row>
  </sheetData>
  <mergeCells count="42">
    <mergeCell ref="A50:X57"/>
    <mergeCell ref="A49:X49"/>
    <mergeCell ref="L36:X36"/>
    <mergeCell ref="J15:X15"/>
    <mergeCell ref="A13:X13"/>
    <mergeCell ref="U37:V37"/>
    <mergeCell ref="A39:A40"/>
    <mergeCell ref="A41:A42"/>
    <mergeCell ref="A43:A44"/>
    <mergeCell ref="A45:A46"/>
    <mergeCell ref="I37:J37"/>
    <mergeCell ref="K37:L37"/>
    <mergeCell ref="M37:N37"/>
    <mergeCell ref="O37:P37"/>
    <mergeCell ref="Q37:R37"/>
    <mergeCell ref="S37:T37"/>
    <mergeCell ref="G37:H37"/>
    <mergeCell ref="A37:B38"/>
    <mergeCell ref="C37:D37"/>
    <mergeCell ref="E37:F37"/>
    <mergeCell ref="W16:X16"/>
    <mergeCell ref="A30:A33"/>
    <mergeCell ref="W37:X37"/>
    <mergeCell ref="Y16:Z16"/>
    <mergeCell ref="A18:A21"/>
    <mergeCell ref="K16:L16"/>
    <mergeCell ref="M16:N16"/>
    <mergeCell ref="A26:A29"/>
    <mergeCell ref="A22:A25"/>
    <mergeCell ref="C16:D16"/>
    <mergeCell ref="E16:F16"/>
    <mergeCell ref="G16:H16"/>
    <mergeCell ref="I16:J16"/>
    <mergeCell ref="O16:P16"/>
    <mergeCell ref="Q16:R16"/>
    <mergeCell ref="S16:T16"/>
    <mergeCell ref="U16:V16"/>
    <mergeCell ref="A9:X12"/>
    <mergeCell ref="A8:X8"/>
    <mergeCell ref="A4:X7"/>
    <mergeCell ref="A3:X3"/>
    <mergeCell ref="A1:X1"/>
  </mergeCells>
  <hyperlinks>
    <hyperlink ref="A59" location="Titelseite!A1" display="zurück zum Inhaltsverzeichnis" xr:uid="{00000000-0004-0000-1600-000000000000}"/>
  </hyperlinks>
  <pageMargins left="0.7" right="0.7" top="0.78740157499999996" bottom="0.78740157499999996" header="0.3" footer="0.3"/>
  <pageSetup paperSize="9" orientation="portrait" horizontalDpi="4294967293" r:id="rId1"/>
  <ignoredErrors>
    <ignoredError sqref="D20:V21 D23:V25 E22 U22 S22 Q22 O22 M22 K22 I22 G22 D27:V29 E26 G26 I26 K26 M26 O26 Q26 S26 U26 D31:V35 E30 U30 S30 Q30 O30 M30 K30 I30 G30 W20:W33" 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A33"/>
  <sheetViews>
    <sheetView workbookViewId="0">
      <selection sqref="A1:V1"/>
    </sheetView>
  </sheetViews>
  <sheetFormatPr baseColWidth="10" defaultRowHeight="15"/>
  <cols>
    <col min="1" max="1" width="35.5703125" customWidth="1"/>
    <col min="2" max="7" width="9.7109375" hidden="1" customWidth="1"/>
    <col min="8" max="28" width="9.7109375" customWidth="1"/>
  </cols>
  <sheetData>
    <row r="1" spans="1:27" ht="18.75">
      <c r="A1" s="498" t="s">
        <v>238</v>
      </c>
      <c r="B1" s="498"/>
      <c r="C1" s="498"/>
      <c r="D1" s="498"/>
      <c r="E1" s="498"/>
      <c r="F1" s="498"/>
      <c r="G1" s="498"/>
      <c r="H1" s="498"/>
      <c r="I1" s="498"/>
      <c r="J1" s="498"/>
      <c r="K1" s="498"/>
      <c r="L1" s="498"/>
      <c r="M1" s="498"/>
      <c r="N1" s="498"/>
      <c r="O1" s="498"/>
      <c r="P1" s="498"/>
      <c r="Q1" s="498"/>
      <c r="R1" s="498"/>
      <c r="S1" s="498"/>
      <c r="T1" s="498"/>
      <c r="U1" s="498"/>
      <c r="V1" s="498"/>
    </row>
    <row r="3" spans="1:27" ht="15.75">
      <c r="A3" s="497" t="s">
        <v>0</v>
      </c>
      <c r="B3" s="497"/>
      <c r="C3" s="497"/>
      <c r="D3" s="497"/>
      <c r="E3" s="497"/>
      <c r="F3" s="497"/>
      <c r="G3" s="497"/>
      <c r="H3" s="497"/>
      <c r="I3" s="497"/>
      <c r="J3" s="497"/>
      <c r="K3" s="497"/>
      <c r="L3" s="497"/>
      <c r="M3" s="497"/>
      <c r="N3" s="497"/>
      <c r="O3" s="497"/>
      <c r="P3" s="497"/>
      <c r="Q3" s="497"/>
      <c r="R3" s="497"/>
      <c r="S3" s="497"/>
      <c r="T3" s="497"/>
      <c r="U3" s="497"/>
      <c r="V3" s="497"/>
    </row>
    <row r="4" spans="1:27">
      <c r="A4" s="499" t="s">
        <v>51</v>
      </c>
      <c r="B4" s="499"/>
      <c r="C4" s="499"/>
      <c r="D4" s="499"/>
      <c r="E4" s="499"/>
      <c r="F4" s="499"/>
      <c r="G4" s="499"/>
      <c r="H4" s="499"/>
      <c r="I4" s="499"/>
      <c r="J4" s="499"/>
      <c r="K4" s="499"/>
      <c r="L4" s="499"/>
      <c r="M4" s="499"/>
      <c r="N4" s="499"/>
      <c r="O4" s="499"/>
      <c r="P4" s="499"/>
      <c r="Q4" s="499"/>
      <c r="R4" s="499"/>
      <c r="S4" s="499"/>
      <c r="T4" s="499"/>
      <c r="U4" s="499"/>
      <c r="V4" s="499"/>
    </row>
    <row r="5" spans="1:27">
      <c r="A5" s="499"/>
      <c r="B5" s="499"/>
      <c r="C5" s="499"/>
      <c r="D5" s="499"/>
      <c r="E5" s="499"/>
      <c r="F5" s="499"/>
      <c r="G5" s="499"/>
      <c r="H5" s="499"/>
      <c r="I5" s="499"/>
      <c r="J5" s="499"/>
      <c r="K5" s="499"/>
      <c r="L5" s="499"/>
      <c r="M5" s="499"/>
      <c r="N5" s="499"/>
      <c r="O5" s="499"/>
      <c r="P5" s="499"/>
      <c r="Q5" s="499"/>
      <c r="R5" s="499"/>
      <c r="S5" s="499"/>
      <c r="T5" s="499"/>
      <c r="U5" s="499"/>
      <c r="V5" s="499"/>
    </row>
    <row r="6" spans="1:27">
      <c r="A6" s="499"/>
      <c r="B6" s="499"/>
      <c r="C6" s="499"/>
      <c r="D6" s="499"/>
      <c r="E6" s="499"/>
      <c r="F6" s="499"/>
      <c r="G6" s="499"/>
      <c r="H6" s="499"/>
      <c r="I6" s="499"/>
      <c r="J6" s="499"/>
      <c r="K6" s="499"/>
      <c r="L6" s="499"/>
      <c r="M6" s="499"/>
      <c r="N6" s="499"/>
      <c r="O6" s="499"/>
      <c r="P6" s="499"/>
      <c r="Q6" s="499"/>
      <c r="R6" s="499"/>
      <c r="S6" s="499"/>
      <c r="T6" s="499"/>
      <c r="U6" s="499"/>
      <c r="V6" s="499"/>
    </row>
    <row r="7" spans="1:27">
      <c r="A7" s="499"/>
      <c r="B7" s="499"/>
      <c r="C7" s="499"/>
      <c r="D7" s="499"/>
      <c r="E7" s="499"/>
      <c r="F7" s="499"/>
      <c r="G7" s="499"/>
      <c r="H7" s="499"/>
      <c r="I7" s="499"/>
      <c r="J7" s="499"/>
      <c r="K7" s="499"/>
      <c r="L7" s="499"/>
      <c r="M7" s="499"/>
      <c r="N7" s="499"/>
      <c r="O7" s="499"/>
      <c r="P7" s="499"/>
      <c r="Q7" s="499"/>
      <c r="R7" s="499"/>
      <c r="S7" s="499"/>
      <c r="T7" s="499"/>
      <c r="U7" s="499"/>
      <c r="V7" s="499"/>
    </row>
    <row r="8" spans="1:27" ht="15.75">
      <c r="A8" s="497" t="s">
        <v>1</v>
      </c>
      <c r="B8" s="497"/>
      <c r="C8" s="497"/>
      <c r="D8" s="497"/>
      <c r="E8" s="497"/>
      <c r="F8" s="497"/>
      <c r="G8" s="497"/>
      <c r="H8" s="497"/>
      <c r="I8" s="497"/>
      <c r="J8" s="497"/>
      <c r="K8" s="497"/>
      <c r="L8" s="497"/>
      <c r="M8" s="497"/>
      <c r="N8" s="497"/>
      <c r="O8" s="497"/>
      <c r="P8" s="497"/>
      <c r="Q8" s="497"/>
      <c r="R8" s="497"/>
      <c r="S8" s="497"/>
      <c r="T8" s="497"/>
      <c r="U8" s="497"/>
      <c r="V8" s="497"/>
    </row>
    <row r="9" spans="1:27">
      <c r="A9" s="499" t="s">
        <v>144</v>
      </c>
      <c r="B9" s="499"/>
      <c r="C9" s="499"/>
      <c r="D9" s="499"/>
      <c r="E9" s="499"/>
      <c r="F9" s="499"/>
      <c r="G9" s="499"/>
      <c r="H9" s="499"/>
      <c r="I9" s="499"/>
      <c r="J9" s="499"/>
      <c r="K9" s="499"/>
      <c r="L9" s="499"/>
      <c r="M9" s="499"/>
      <c r="N9" s="499"/>
      <c r="O9" s="499"/>
      <c r="P9" s="499"/>
      <c r="Q9" s="499"/>
      <c r="R9" s="499"/>
      <c r="S9" s="499"/>
      <c r="T9" s="499"/>
      <c r="U9" s="499"/>
      <c r="V9" s="499"/>
    </row>
    <row r="10" spans="1:27">
      <c r="A10" s="499"/>
      <c r="B10" s="499"/>
      <c r="C10" s="499"/>
      <c r="D10" s="499"/>
      <c r="E10" s="499"/>
      <c r="F10" s="499"/>
      <c r="G10" s="499"/>
      <c r="H10" s="499"/>
      <c r="I10" s="499"/>
      <c r="J10" s="499"/>
      <c r="K10" s="499"/>
      <c r="L10" s="499"/>
      <c r="M10" s="499"/>
      <c r="N10" s="499"/>
      <c r="O10" s="499"/>
      <c r="P10" s="499"/>
      <c r="Q10" s="499"/>
      <c r="R10" s="499"/>
      <c r="S10" s="499"/>
      <c r="T10" s="499"/>
      <c r="U10" s="499"/>
      <c r="V10" s="499"/>
    </row>
    <row r="11" spans="1:27">
      <c r="A11" s="499"/>
      <c r="B11" s="499"/>
      <c r="C11" s="499"/>
      <c r="D11" s="499"/>
      <c r="E11" s="499"/>
      <c r="F11" s="499"/>
      <c r="G11" s="499"/>
      <c r="H11" s="499"/>
      <c r="I11" s="499"/>
      <c r="J11" s="499"/>
      <c r="K11" s="499"/>
      <c r="L11" s="499"/>
      <c r="M11" s="499"/>
      <c r="N11" s="499"/>
      <c r="O11" s="499"/>
      <c r="P11" s="499"/>
      <c r="Q11" s="499"/>
      <c r="R11" s="499"/>
      <c r="S11" s="499"/>
      <c r="T11" s="499"/>
      <c r="U11" s="499"/>
      <c r="V11" s="499"/>
    </row>
    <row r="12" spans="1:27">
      <c r="A12" s="499"/>
      <c r="B12" s="499"/>
      <c r="C12" s="499"/>
      <c r="D12" s="499"/>
      <c r="E12" s="499"/>
      <c r="F12" s="499"/>
      <c r="G12" s="499"/>
      <c r="H12" s="499"/>
      <c r="I12" s="499"/>
      <c r="J12" s="499"/>
      <c r="K12" s="499"/>
      <c r="L12" s="499"/>
      <c r="M12" s="499"/>
      <c r="N12" s="499"/>
      <c r="O12" s="499"/>
      <c r="P12" s="499"/>
      <c r="Q12" s="499"/>
      <c r="R12" s="499"/>
      <c r="S12" s="499"/>
      <c r="T12" s="499"/>
      <c r="U12" s="499"/>
      <c r="V12" s="499"/>
    </row>
    <row r="13" spans="1:27" ht="15.75">
      <c r="A13" s="497" t="s">
        <v>2</v>
      </c>
      <c r="B13" s="497"/>
      <c r="C13" s="497"/>
      <c r="D13" s="497"/>
      <c r="E13" s="497"/>
      <c r="F13" s="497"/>
      <c r="G13" s="497"/>
      <c r="H13" s="497"/>
      <c r="I13" s="497"/>
      <c r="J13" s="497"/>
      <c r="K13" s="497"/>
      <c r="L13" s="497"/>
      <c r="M13" s="497"/>
      <c r="N13" s="497"/>
      <c r="O13" s="497"/>
      <c r="P13" s="497"/>
      <c r="Q13" s="497"/>
      <c r="R13" s="497"/>
      <c r="S13" s="497"/>
      <c r="T13" s="497"/>
      <c r="U13" s="497"/>
      <c r="V13" s="497"/>
    </row>
    <row r="15" spans="1:27">
      <c r="A15" s="510" t="s">
        <v>52</v>
      </c>
      <c r="B15" s="510"/>
      <c r="C15" s="510"/>
      <c r="D15" s="510"/>
      <c r="E15" s="510"/>
      <c r="F15" s="510"/>
      <c r="G15" s="510"/>
      <c r="H15" s="510"/>
      <c r="I15" s="510"/>
      <c r="J15" s="510"/>
      <c r="K15" s="510"/>
      <c r="L15" s="510"/>
      <c r="M15" s="510"/>
      <c r="N15" s="510"/>
      <c r="O15" s="510"/>
      <c r="P15" s="510"/>
      <c r="Q15" s="510"/>
      <c r="R15" s="510"/>
      <c r="S15" s="510"/>
      <c r="T15" s="510"/>
      <c r="U15" s="510"/>
      <c r="V15" s="510"/>
    </row>
    <row r="16" spans="1:27">
      <c r="A16" s="554"/>
      <c r="B16" s="502">
        <v>2010</v>
      </c>
      <c r="C16" s="509"/>
      <c r="D16" s="502">
        <v>2011</v>
      </c>
      <c r="E16" s="503"/>
      <c r="F16" s="509">
        <v>2012</v>
      </c>
      <c r="G16" s="509"/>
      <c r="H16" s="502">
        <v>2013</v>
      </c>
      <c r="I16" s="503"/>
      <c r="J16" s="509">
        <v>2014</v>
      </c>
      <c r="K16" s="509"/>
      <c r="L16" s="502">
        <v>2015</v>
      </c>
      <c r="M16" s="503"/>
      <c r="N16" s="509">
        <v>2016</v>
      </c>
      <c r="O16" s="509"/>
      <c r="P16" s="502">
        <v>2017</v>
      </c>
      <c r="Q16" s="503"/>
      <c r="R16" s="509">
        <v>2018</v>
      </c>
      <c r="S16" s="509"/>
      <c r="T16" s="502">
        <v>2019</v>
      </c>
      <c r="U16" s="503"/>
      <c r="V16" s="502">
        <v>2020</v>
      </c>
      <c r="W16" s="503"/>
      <c r="X16" s="502">
        <v>2021</v>
      </c>
      <c r="Y16" s="503"/>
      <c r="Z16" s="502">
        <v>2022</v>
      </c>
      <c r="AA16" s="503"/>
    </row>
    <row r="17" spans="1:27" ht="30">
      <c r="A17" s="555"/>
      <c r="B17" s="278" t="s">
        <v>8</v>
      </c>
      <c r="C17" s="38" t="s">
        <v>27</v>
      </c>
      <c r="D17" s="278" t="s">
        <v>8</v>
      </c>
      <c r="E17" s="38" t="s">
        <v>27</v>
      </c>
      <c r="F17" s="278" t="s">
        <v>8</v>
      </c>
      <c r="G17" s="38" t="s">
        <v>27</v>
      </c>
      <c r="H17" s="278" t="s">
        <v>8</v>
      </c>
      <c r="I17" s="38" t="s">
        <v>27</v>
      </c>
      <c r="J17" s="278" t="s">
        <v>8</v>
      </c>
      <c r="K17" s="38" t="s">
        <v>27</v>
      </c>
      <c r="L17" s="278" t="s">
        <v>8</v>
      </c>
      <c r="M17" s="38" t="s">
        <v>27</v>
      </c>
      <c r="N17" s="278" t="s">
        <v>8</v>
      </c>
      <c r="O17" s="38" t="s">
        <v>27</v>
      </c>
      <c r="P17" s="278" t="s">
        <v>8</v>
      </c>
      <c r="Q17" s="38" t="s">
        <v>27</v>
      </c>
      <c r="R17" s="278" t="s">
        <v>8</v>
      </c>
      <c r="S17" s="38" t="s">
        <v>27</v>
      </c>
      <c r="T17" s="278" t="s">
        <v>8</v>
      </c>
      <c r="U17" s="39" t="s">
        <v>27</v>
      </c>
      <c r="V17" s="278" t="s">
        <v>8</v>
      </c>
      <c r="W17" s="39" t="s">
        <v>27</v>
      </c>
      <c r="X17" s="278" t="s">
        <v>8</v>
      </c>
      <c r="Y17" s="39" t="s">
        <v>27</v>
      </c>
      <c r="Z17" s="278" t="s">
        <v>8</v>
      </c>
      <c r="AA17" s="39" t="s">
        <v>27</v>
      </c>
    </row>
    <row r="18" spans="1:27" ht="30">
      <c r="A18" s="89" t="s">
        <v>53</v>
      </c>
      <c r="B18" s="279">
        <v>22455</v>
      </c>
      <c r="C18" s="292">
        <v>100</v>
      </c>
      <c r="D18" s="279">
        <v>22548</v>
      </c>
      <c r="E18" s="292">
        <v>100</v>
      </c>
      <c r="F18" s="279">
        <v>22663</v>
      </c>
      <c r="G18" s="292">
        <v>100</v>
      </c>
      <c r="H18" s="279">
        <v>22886</v>
      </c>
      <c r="I18" s="292">
        <v>100</v>
      </c>
      <c r="J18" s="279">
        <v>23268</v>
      </c>
      <c r="K18" s="292">
        <v>100</v>
      </c>
      <c r="L18" s="279">
        <v>23942</v>
      </c>
      <c r="M18" s="292">
        <v>100</v>
      </c>
      <c r="N18" s="279">
        <v>24236</v>
      </c>
      <c r="O18" s="292">
        <v>100</v>
      </c>
      <c r="P18" s="280">
        <v>24177</v>
      </c>
      <c r="Q18" s="292">
        <v>100</v>
      </c>
      <c r="R18" s="279">
        <v>24313</v>
      </c>
      <c r="S18" s="292">
        <v>100</v>
      </c>
      <c r="T18" s="281">
        <v>24393</v>
      </c>
      <c r="U18" s="292">
        <v>100</v>
      </c>
      <c r="V18" s="281">
        <v>24539</v>
      </c>
      <c r="W18" s="292">
        <v>100</v>
      </c>
      <c r="X18" s="281">
        <v>24630</v>
      </c>
      <c r="Y18" s="292">
        <v>100</v>
      </c>
      <c r="Z18" s="281">
        <v>25503</v>
      </c>
      <c r="AA18" s="292">
        <v>100</v>
      </c>
    </row>
    <row r="19" spans="1:27" ht="30.75" thickBot="1">
      <c r="A19" s="175" t="s">
        <v>110</v>
      </c>
      <c r="B19" s="282">
        <v>943</v>
      </c>
      <c r="C19" s="283">
        <f>B19/B18*100</f>
        <v>4.1995101313738594</v>
      </c>
      <c r="D19" s="284">
        <v>930</v>
      </c>
      <c r="E19" s="283">
        <f>D19/D18*100</f>
        <v>4.1245343267695587</v>
      </c>
      <c r="F19" s="285">
        <v>921</v>
      </c>
      <c r="G19" s="283">
        <f>F19/F18*100</f>
        <v>4.0638926885231434</v>
      </c>
      <c r="H19" s="284">
        <v>1174</v>
      </c>
      <c r="I19" s="283">
        <f>H19/H18*100</f>
        <v>5.1297736607532993</v>
      </c>
      <c r="J19" s="285">
        <v>1197</v>
      </c>
      <c r="K19" s="283">
        <f>J19/J18*100</f>
        <v>5.1444043321299642</v>
      </c>
      <c r="L19" s="284">
        <v>1134</v>
      </c>
      <c r="M19" s="283">
        <f>L19/L18*100</f>
        <v>4.736446412162727</v>
      </c>
      <c r="N19" s="285">
        <v>1152</v>
      </c>
      <c r="O19" s="283">
        <f>N19/N18*100</f>
        <v>4.7532596137976562</v>
      </c>
      <c r="P19" s="284">
        <v>1190</v>
      </c>
      <c r="Q19" s="283">
        <f>P19/P18*100</f>
        <v>4.9220333374694958</v>
      </c>
      <c r="R19" s="285">
        <v>1129</v>
      </c>
      <c r="S19" s="283">
        <f>R19/R18*100</f>
        <v>4.64360630115576</v>
      </c>
      <c r="T19" s="286">
        <v>1134</v>
      </c>
      <c r="U19" s="283">
        <f>T19/T18*100</f>
        <v>4.6488746771614808</v>
      </c>
      <c r="V19" s="286">
        <v>1066</v>
      </c>
      <c r="W19" s="283">
        <f>V19/V18*100</f>
        <v>4.3441053017645377</v>
      </c>
      <c r="X19" s="286">
        <v>1000</v>
      </c>
      <c r="Y19" s="283">
        <f>X19/X18*100</f>
        <v>4.0600893219650835</v>
      </c>
      <c r="Z19" s="286">
        <v>1036</v>
      </c>
      <c r="AA19" s="283">
        <f>Z19/Z18*100</f>
        <v>4.0622671842528328</v>
      </c>
    </row>
    <row r="20" spans="1:27" ht="30.75" thickTop="1">
      <c r="A20" s="101" t="s">
        <v>111</v>
      </c>
      <c r="B20" s="279">
        <v>3094</v>
      </c>
      <c r="C20" s="292">
        <v>100</v>
      </c>
      <c r="D20" s="279">
        <v>3124</v>
      </c>
      <c r="E20" s="292">
        <v>100</v>
      </c>
      <c r="F20" s="279">
        <v>3068</v>
      </c>
      <c r="G20" s="292">
        <v>100</v>
      </c>
      <c r="H20" s="279">
        <v>3524</v>
      </c>
      <c r="I20" s="292">
        <v>100</v>
      </c>
      <c r="J20" s="279">
        <v>3531</v>
      </c>
      <c r="K20" s="292">
        <v>100</v>
      </c>
      <c r="L20" s="279">
        <v>4530</v>
      </c>
      <c r="M20" s="292">
        <v>100</v>
      </c>
      <c r="N20" s="279">
        <v>5250</v>
      </c>
      <c r="O20" s="292">
        <v>100</v>
      </c>
      <c r="P20" s="287">
        <v>5112</v>
      </c>
      <c r="Q20" s="292">
        <v>100</v>
      </c>
      <c r="R20" s="279">
        <v>5223</v>
      </c>
      <c r="S20" s="292">
        <v>100</v>
      </c>
      <c r="T20" s="258">
        <v>5543</v>
      </c>
      <c r="U20" s="292">
        <v>100</v>
      </c>
      <c r="V20" s="258">
        <v>5378</v>
      </c>
      <c r="W20" s="292">
        <v>100</v>
      </c>
      <c r="X20" s="258">
        <v>4961</v>
      </c>
      <c r="Y20" s="292">
        <v>100</v>
      </c>
      <c r="Z20" s="258">
        <v>6018</v>
      </c>
      <c r="AA20" s="292">
        <v>100</v>
      </c>
    </row>
    <row r="21" spans="1:27" ht="30">
      <c r="A21" s="153" t="s">
        <v>54</v>
      </c>
      <c r="B21" s="288">
        <v>943</v>
      </c>
      <c r="C21" s="289">
        <f>B21/B20*100</f>
        <v>30.478345184227539</v>
      </c>
      <c r="D21" s="290">
        <v>930</v>
      </c>
      <c r="E21" s="289">
        <f>D21/D20*100</f>
        <v>29.769526248399487</v>
      </c>
      <c r="F21" s="291">
        <v>921</v>
      </c>
      <c r="G21" s="289">
        <f>F21/F20*100</f>
        <v>30.019556714471967</v>
      </c>
      <c r="H21" s="290">
        <v>1174</v>
      </c>
      <c r="I21" s="289">
        <f>H21/H20*100</f>
        <v>33.314415437003404</v>
      </c>
      <c r="J21" s="291">
        <v>1197</v>
      </c>
      <c r="K21" s="289">
        <f>J21/J20*100</f>
        <v>33.899745114698391</v>
      </c>
      <c r="L21" s="290">
        <v>1134</v>
      </c>
      <c r="M21" s="289">
        <f>L21/L20*100</f>
        <v>25.03311258278146</v>
      </c>
      <c r="N21" s="291">
        <v>1152</v>
      </c>
      <c r="O21" s="289">
        <f>N21/N20*100</f>
        <v>21.942857142857143</v>
      </c>
      <c r="P21" s="290">
        <v>1190</v>
      </c>
      <c r="Q21" s="289">
        <f>P21/P20*100</f>
        <v>23.278560250391237</v>
      </c>
      <c r="R21" s="291">
        <v>1129</v>
      </c>
      <c r="S21" s="289">
        <f>R21/R20*100</f>
        <v>21.615929542408576</v>
      </c>
      <c r="T21" s="235">
        <v>1134</v>
      </c>
      <c r="U21" s="289">
        <f>T21/T20*100</f>
        <v>20.458235612484213</v>
      </c>
      <c r="V21" s="235">
        <v>1066</v>
      </c>
      <c r="W21" s="289">
        <f>V21/V20*100</f>
        <v>19.821494979546301</v>
      </c>
      <c r="X21" s="235">
        <v>1000</v>
      </c>
      <c r="Y21" s="289">
        <f>X21/X20*100</f>
        <v>20.157226365652086</v>
      </c>
      <c r="Z21" s="235">
        <f>Z19</f>
        <v>1036</v>
      </c>
      <c r="AA21" s="289">
        <f>Z21/Z20*100</f>
        <v>17.215021601861082</v>
      </c>
    </row>
    <row r="23" spans="1:27">
      <c r="A23" s="504" t="s">
        <v>4</v>
      </c>
      <c r="B23" s="504"/>
      <c r="C23" s="504"/>
      <c r="D23" s="504"/>
      <c r="E23" s="504"/>
      <c r="F23" s="504"/>
      <c r="G23" s="504"/>
      <c r="H23" s="504"/>
      <c r="I23" s="504"/>
      <c r="J23" s="504"/>
      <c r="K23" s="504"/>
      <c r="L23" s="504"/>
      <c r="M23" s="504"/>
      <c r="N23" s="504"/>
      <c r="O23" s="504"/>
      <c r="P23" s="504"/>
      <c r="Q23" s="504"/>
      <c r="R23" s="504"/>
      <c r="S23" s="504"/>
      <c r="T23" s="504"/>
      <c r="U23" s="504"/>
      <c r="V23" s="504"/>
    </row>
    <row r="24" spans="1:27">
      <c r="A24" s="499" t="s">
        <v>143</v>
      </c>
      <c r="B24" s="499"/>
      <c r="C24" s="499"/>
      <c r="D24" s="499"/>
      <c r="E24" s="499"/>
      <c r="F24" s="499"/>
      <c r="G24" s="499"/>
      <c r="H24" s="499"/>
      <c r="I24" s="499"/>
      <c r="J24" s="499"/>
      <c r="K24" s="499"/>
      <c r="L24" s="499"/>
      <c r="M24" s="499"/>
      <c r="N24" s="499"/>
      <c r="O24" s="499"/>
      <c r="P24" s="499"/>
      <c r="Q24" s="499"/>
      <c r="R24" s="499"/>
      <c r="S24" s="499"/>
      <c r="T24" s="499"/>
      <c r="U24" s="499"/>
      <c r="V24" s="499"/>
    </row>
    <row r="25" spans="1:27">
      <c r="A25" s="499"/>
      <c r="B25" s="499"/>
      <c r="C25" s="499"/>
      <c r="D25" s="499"/>
      <c r="E25" s="499"/>
      <c r="F25" s="499"/>
      <c r="G25" s="499"/>
      <c r="H25" s="499"/>
      <c r="I25" s="499"/>
      <c r="J25" s="499"/>
      <c r="K25" s="499"/>
      <c r="L25" s="499"/>
      <c r="M25" s="499"/>
      <c r="N25" s="499"/>
      <c r="O25" s="499"/>
      <c r="P25" s="499"/>
      <c r="Q25" s="499"/>
      <c r="R25" s="499"/>
      <c r="S25" s="499"/>
      <c r="T25" s="499"/>
      <c r="U25" s="499"/>
      <c r="V25" s="499"/>
    </row>
    <row r="26" spans="1:27">
      <c r="A26" s="499"/>
      <c r="B26" s="499"/>
      <c r="C26" s="499"/>
      <c r="D26" s="499"/>
      <c r="E26" s="499"/>
      <c r="F26" s="499"/>
      <c r="G26" s="499"/>
      <c r="H26" s="499"/>
      <c r="I26" s="499"/>
      <c r="J26" s="499"/>
      <c r="K26" s="499"/>
      <c r="L26" s="499"/>
      <c r="M26" s="499"/>
      <c r="N26" s="499"/>
      <c r="O26" s="499"/>
      <c r="P26" s="499"/>
      <c r="Q26" s="499"/>
      <c r="R26" s="499"/>
      <c r="S26" s="499"/>
      <c r="T26" s="499"/>
      <c r="U26" s="499"/>
      <c r="V26" s="499"/>
    </row>
    <row r="27" spans="1:27">
      <c r="A27" s="499"/>
      <c r="B27" s="499"/>
      <c r="C27" s="499"/>
      <c r="D27" s="499"/>
      <c r="E27" s="499"/>
      <c r="F27" s="499"/>
      <c r="G27" s="499"/>
      <c r="H27" s="499"/>
      <c r="I27" s="499"/>
      <c r="J27" s="499"/>
      <c r="K27" s="499"/>
      <c r="L27" s="499"/>
      <c r="M27" s="499"/>
      <c r="N27" s="499"/>
      <c r="O27" s="499"/>
      <c r="P27" s="499"/>
      <c r="Q27" s="499"/>
      <c r="R27" s="499"/>
      <c r="S27" s="499"/>
      <c r="T27" s="499"/>
      <c r="U27" s="499"/>
      <c r="V27" s="499"/>
    </row>
    <row r="28" spans="1:27">
      <c r="A28" s="499"/>
      <c r="B28" s="499"/>
      <c r="C28" s="499"/>
      <c r="D28" s="499"/>
      <c r="E28" s="499"/>
      <c r="F28" s="499"/>
      <c r="G28" s="499"/>
      <c r="H28" s="499"/>
      <c r="I28" s="499"/>
      <c r="J28" s="499"/>
      <c r="K28" s="499"/>
      <c r="L28" s="499"/>
      <c r="M28" s="499"/>
      <c r="N28" s="499"/>
      <c r="O28" s="499"/>
      <c r="P28" s="499"/>
      <c r="Q28" s="499"/>
      <c r="R28" s="499"/>
      <c r="S28" s="499"/>
      <c r="T28" s="499"/>
      <c r="U28" s="499"/>
      <c r="V28" s="499"/>
    </row>
    <row r="29" spans="1:27">
      <c r="A29" s="499"/>
      <c r="B29" s="499"/>
      <c r="C29" s="499"/>
      <c r="D29" s="499"/>
      <c r="E29" s="499"/>
      <c r="F29" s="499"/>
      <c r="G29" s="499"/>
      <c r="H29" s="499"/>
      <c r="I29" s="499"/>
      <c r="J29" s="499"/>
      <c r="K29" s="499"/>
      <c r="L29" s="499"/>
      <c r="M29" s="499"/>
      <c r="N29" s="499"/>
      <c r="O29" s="499"/>
      <c r="P29" s="499"/>
      <c r="Q29" s="499"/>
      <c r="R29" s="499"/>
      <c r="S29" s="499"/>
      <c r="T29" s="499"/>
      <c r="U29" s="499"/>
      <c r="V29" s="499"/>
    </row>
    <row r="30" spans="1:27">
      <c r="A30" s="499"/>
      <c r="B30" s="499"/>
      <c r="C30" s="499"/>
      <c r="D30" s="499"/>
      <c r="E30" s="499"/>
      <c r="F30" s="499"/>
      <c r="G30" s="499"/>
      <c r="H30" s="499"/>
      <c r="I30" s="499"/>
      <c r="J30" s="499"/>
      <c r="K30" s="499"/>
      <c r="L30" s="499"/>
      <c r="M30" s="499"/>
      <c r="N30" s="499"/>
      <c r="O30" s="499"/>
      <c r="P30" s="499"/>
      <c r="Q30" s="499"/>
      <c r="R30" s="499"/>
      <c r="S30" s="499"/>
      <c r="T30" s="499"/>
      <c r="U30" s="499"/>
      <c r="V30" s="499"/>
    </row>
    <row r="31" spans="1:27">
      <c r="A31" s="499"/>
      <c r="B31" s="499"/>
      <c r="C31" s="499"/>
      <c r="D31" s="499"/>
      <c r="E31" s="499"/>
      <c r="F31" s="499"/>
      <c r="G31" s="499"/>
      <c r="H31" s="499"/>
      <c r="I31" s="499"/>
      <c r="J31" s="499"/>
      <c r="K31" s="499"/>
      <c r="L31" s="499"/>
      <c r="M31" s="499"/>
      <c r="N31" s="499"/>
      <c r="O31" s="499"/>
      <c r="P31" s="499"/>
      <c r="Q31" s="499"/>
      <c r="R31" s="499"/>
      <c r="S31" s="499"/>
      <c r="T31" s="499"/>
      <c r="U31" s="499"/>
      <c r="V31" s="499"/>
    </row>
    <row r="33" spans="1:1">
      <c r="A33" s="3" t="s">
        <v>5</v>
      </c>
    </row>
  </sheetData>
  <mergeCells count="23">
    <mergeCell ref="A1:V1"/>
    <mergeCell ref="R16:S16"/>
    <mergeCell ref="T16:U16"/>
    <mergeCell ref="B16:C16"/>
    <mergeCell ref="D16:E16"/>
    <mergeCell ref="F16:G16"/>
    <mergeCell ref="H16:I16"/>
    <mergeCell ref="J16:K16"/>
    <mergeCell ref="L16:M16"/>
    <mergeCell ref="N16:O16"/>
    <mergeCell ref="P16:Q16"/>
    <mergeCell ref="A16:A17"/>
    <mergeCell ref="A13:V13"/>
    <mergeCell ref="A9:V12"/>
    <mergeCell ref="A8:V8"/>
    <mergeCell ref="A4:V7"/>
    <mergeCell ref="Z16:AA16"/>
    <mergeCell ref="A3:V3"/>
    <mergeCell ref="V16:W16"/>
    <mergeCell ref="X16:Y16"/>
    <mergeCell ref="A24:V31"/>
    <mergeCell ref="A23:V23"/>
    <mergeCell ref="A15:V15"/>
  </mergeCells>
  <hyperlinks>
    <hyperlink ref="A33" location="Titelseite!A1" display="zurück zum Inhaltsverzeichnis" xr:uid="{00000000-0004-0000-1700-000000000000}"/>
  </hyperlinks>
  <pageMargins left="0.7" right="0.7" top="0.78740157499999996" bottom="0.78740157499999996" header="0.3" footer="0.3"/>
  <pageSetup paperSize="9" orientation="portrait" r:id="rId1"/>
  <ignoredErrors>
    <ignoredError sqref="Z21"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8"/>
  <sheetViews>
    <sheetView workbookViewId="0">
      <selection sqref="A1:N1"/>
    </sheetView>
  </sheetViews>
  <sheetFormatPr baseColWidth="10" defaultRowHeight="15"/>
  <cols>
    <col min="1" max="1" width="56.140625" customWidth="1"/>
    <col min="2" max="14" width="10.7109375" customWidth="1"/>
    <col min="15" max="25" width="9.28515625" customWidth="1"/>
  </cols>
  <sheetData>
    <row r="1" spans="1:14" ht="18.75">
      <c r="A1" s="498" t="s">
        <v>237</v>
      </c>
      <c r="B1" s="498"/>
      <c r="C1" s="498"/>
      <c r="D1" s="498"/>
      <c r="E1" s="498"/>
      <c r="F1" s="498"/>
      <c r="G1" s="498"/>
      <c r="H1" s="498"/>
      <c r="I1" s="498"/>
      <c r="J1" s="498"/>
      <c r="K1" s="498"/>
      <c r="L1" s="498"/>
      <c r="M1" s="498"/>
      <c r="N1" s="498"/>
    </row>
    <row r="3" spans="1:14" ht="15.75">
      <c r="A3" s="497" t="s">
        <v>0</v>
      </c>
      <c r="B3" s="497"/>
      <c r="C3" s="497"/>
      <c r="D3" s="497"/>
      <c r="E3" s="497"/>
      <c r="F3" s="497"/>
      <c r="G3" s="497"/>
      <c r="H3" s="497"/>
      <c r="I3" s="497"/>
      <c r="J3" s="497"/>
      <c r="K3" s="497"/>
      <c r="L3" s="497"/>
      <c r="M3" s="497"/>
      <c r="N3" s="497"/>
    </row>
    <row r="4" spans="1:14">
      <c r="A4" s="520" t="s">
        <v>76</v>
      </c>
      <c r="B4" s="520"/>
      <c r="C4" s="520"/>
      <c r="D4" s="520"/>
      <c r="E4" s="520"/>
      <c r="F4" s="520"/>
      <c r="G4" s="520"/>
      <c r="H4" s="520"/>
      <c r="I4" s="520"/>
      <c r="J4" s="520"/>
      <c r="K4" s="520"/>
      <c r="L4" s="520"/>
      <c r="M4" s="520"/>
      <c r="N4" s="520"/>
    </row>
    <row r="5" spans="1:14">
      <c r="A5" s="520"/>
      <c r="B5" s="520"/>
      <c r="C5" s="520"/>
      <c r="D5" s="520"/>
      <c r="E5" s="520"/>
      <c r="F5" s="520"/>
      <c r="G5" s="520"/>
      <c r="H5" s="520"/>
      <c r="I5" s="520"/>
      <c r="J5" s="520"/>
      <c r="K5" s="520"/>
      <c r="L5" s="520"/>
      <c r="M5" s="520"/>
      <c r="N5" s="520"/>
    </row>
    <row r="6" spans="1:14">
      <c r="A6" s="520"/>
      <c r="B6" s="520"/>
      <c r="C6" s="520"/>
      <c r="D6" s="520"/>
      <c r="E6" s="520"/>
      <c r="F6" s="520"/>
      <c r="G6" s="520"/>
      <c r="H6" s="520"/>
      <c r="I6" s="520"/>
      <c r="J6" s="520"/>
      <c r="K6" s="520"/>
      <c r="L6" s="520"/>
      <c r="M6" s="520"/>
      <c r="N6" s="520"/>
    </row>
    <row r="7" spans="1:14">
      <c r="A7" s="520"/>
      <c r="B7" s="520"/>
      <c r="C7" s="520"/>
      <c r="D7" s="520"/>
      <c r="E7" s="520"/>
      <c r="F7" s="520"/>
      <c r="G7" s="520"/>
      <c r="H7" s="520"/>
      <c r="I7" s="520"/>
      <c r="J7" s="520"/>
      <c r="K7" s="520"/>
      <c r="L7" s="520"/>
      <c r="M7" s="520"/>
      <c r="N7" s="520"/>
    </row>
    <row r="8" spans="1:14" ht="15.75">
      <c r="A8" s="497" t="s">
        <v>1</v>
      </c>
      <c r="B8" s="497"/>
      <c r="C8" s="497"/>
      <c r="D8" s="497"/>
      <c r="E8" s="497"/>
      <c r="F8" s="497"/>
      <c r="G8" s="497"/>
      <c r="H8" s="497"/>
      <c r="I8" s="497"/>
      <c r="J8" s="497"/>
      <c r="K8" s="497"/>
      <c r="L8" s="497"/>
      <c r="M8" s="497"/>
      <c r="N8" s="497"/>
    </row>
    <row r="9" spans="1:14">
      <c r="A9" s="520" t="s">
        <v>66</v>
      </c>
      <c r="B9" s="520"/>
      <c r="C9" s="520"/>
      <c r="D9" s="520"/>
      <c r="E9" s="520"/>
      <c r="F9" s="520"/>
      <c r="G9" s="520"/>
      <c r="H9" s="520"/>
      <c r="I9" s="520"/>
      <c r="J9" s="520"/>
      <c r="K9" s="520"/>
      <c r="L9" s="520"/>
      <c r="M9" s="520"/>
      <c r="N9" s="520"/>
    </row>
    <row r="10" spans="1:14">
      <c r="A10" s="520"/>
      <c r="B10" s="520"/>
      <c r="C10" s="520"/>
      <c r="D10" s="520"/>
      <c r="E10" s="520"/>
      <c r="F10" s="520"/>
      <c r="G10" s="520"/>
      <c r="H10" s="520"/>
      <c r="I10" s="520"/>
      <c r="J10" s="520"/>
      <c r="K10" s="520"/>
      <c r="L10" s="520"/>
      <c r="M10" s="520"/>
      <c r="N10" s="520"/>
    </row>
    <row r="11" spans="1:14">
      <c r="A11" s="520"/>
      <c r="B11" s="520"/>
      <c r="C11" s="520"/>
      <c r="D11" s="520"/>
      <c r="E11" s="520"/>
      <c r="F11" s="520"/>
      <c r="G11" s="520"/>
      <c r="H11" s="520"/>
      <c r="I11" s="520"/>
      <c r="J11" s="520"/>
      <c r="K11" s="520"/>
      <c r="L11" s="520"/>
      <c r="M11" s="520"/>
      <c r="N11" s="520"/>
    </row>
    <row r="12" spans="1:14">
      <c r="A12" s="520"/>
      <c r="B12" s="520"/>
      <c r="C12" s="520"/>
      <c r="D12" s="520"/>
      <c r="E12" s="520"/>
      <c r="F12" s="520"/>
      <c r="G12" s="520"/>
      <c r="H12" s="520"/>
      <c r="I12" s="520"/>
      <c r="J12" s="520"/>
      <c r="K12" s="520"/>
      <c r="L12" s="520"/>
      <c r="M12" s="520"/>
      <c r="N12" s="520"/>
    </row>
    <row r="13" spans="1:14" ht="15.75">
      <c r="A13" s="497" t="s">
        <v>2</v>
      </c>
      <c r="B13" s="497"/>
      <c r="C13" s="497"/>
      <c r="D13" s="497"/>
      <c r="E13" s="497"/>
      <c r="F13" s="497"/>
      <c r="G13" s="497"/>
      <c r="H13" s="497"/>
      <c r="I13" s="497"/>
      <c r="J13" s="497"/>
      <c r="K13" s="497"/>
      <c r="L13" s="497"/>
      <c r="M13" s="497"/>
      <c r="N13" s="497"/>
    </row>
    <row r="15" spans="1:14">
      <c r="A15" s="21"/>
      <c r="B15" s="21"/>
      <c r="C15" s="21"/>
      <c r="D15" s="21"/>
      <c r="E15" s="21"/>
      <c r="F15" s="1"/>
      <c r="G15" s="1"/>
      <c r="H15" s="1"/>
      <c r="I15" s="1"/>
      <c r="J15" s="1"/>
      <c r="K15" s="1"/>
      <c r="L15" s="1"/>
      <c r="M15" s="1"/>
      <c r="N15" s="1"/>
    </row>
    <row r="16" spans="1:14" s="13" customFormat="1">
      <c r="A16" s="554"/>
      <c r="B16" s="177">
        <v>2017</v>
      </c>
      <c r="C16" s="177">
        <v>2018</v>
      </c>
      <c r="D16" s="177">
        <v>2019</v>
      </c>
      <c r="E16" s="177">
        <v>2020</v>
      </c>
      <c r="F16" s="177">
        <v>2021</v>
      </c>
      <c r="G16" s="455">
        <v>2022</v>
      </c>
    </row>
    <row r="17" spans="1:14" s="13" customFormat="1">
      <c r="A17" s="555"/>
      <c r="B17" s="122" t="s">
        <v>8</v>
      </c>
      <c r="C17" s="122" t="s">
        <v>8</v>
      </c>
      <c r="D17" s="122" t="s">
        <v>8</v>
      </c>
      <c r="E17" s="122" t="s">
        <v>8</v>
      </c>
      <c r="F17" s="122" t="s">
        <v>8</v>
      </c>
      <c r="G17" s="456" t="s">
        <v>8</v>
      </c>
    </row>
    <row r="18" spans="1:14" s="13" customFormat="1">
      <c r="A18" s="227" t="s">
        <v>162</v>
      </c>
      <c r="B18" s="224">
        <v>18</v>
      </c>
      <c r="C18" s="224">
        <v>24</v>
      </c>
      <c r="D18" s="224">
        <v>26</v>
      </c>
      <c r="E18" s="224">
        <v>28</v>
      </c>
      <c r="F18" s="224">
        <v>29</v>
      </c>
      <c r="G18" s="330">
        <v>30</v>
      </c>
    </row>
    <row r="19" spans="1:14" s="13" customFormat="1">
      <c r="A19" s="214" t="s">
        <v>223</v>
      </c>
      <c r="B19" s="228">
        <v>22</v>
      </c>
      <c r="C19" s="228">
        <v>20</v>
      </c>
      <c r="D19" s="229">
        <v>24</v>
      </c>
      <c r="E19" s="224">
        <v>4</v>
      </c>
      <c r="F19" s="224">
        <v>5</v>
      </c>
      <c r="G19" s="330">
        <v>20</v>
      </c>
    </row>
    <row r="20" spans="1:14" s="13" customFormat="1">
      <c r="A20" s="227" t="s">
        <v>67</v>
      </c>
      <c r="B20" s="224">
        <v>282</v>
      </c>
      <c r="C20" s="224">
        <v>304</v>
      </c>
      <c r="D20" s="224">
        <v>362</v>
      </c>
      <c r="E20" s="224">
        <v>65</v>
      </c>
      <c r="F20" s="224">
        <v>68</v>
      </c>
      <c r="G20" s="330">
        <v>300</v>
      </c>
    </row>
    <row r="21" spans="1:14" s="13" customFormat="1">
      <c r="A21" s="153" t="s">
        <v>68</v>
      </c>
      <c r="B21" s="225">
        <v>65</v>
      </c>
      <c r="C21" s="225">
        <v>101</v>
      </c>
      <c r="D21" s="226">
        <v>98</v>
      </c>
      <c r="E21" s="321">
        <v>83</v>
      </c>
      <c r="F21" s="321">
        <v>63</v>
      </c>
      <c r="G21" s="450">
        <v>61</v>
      </c>
    </row>
    <row r="22" spans="1:14" s="13" customFormat="1" ht="22.15" customHeight="1">
      <c r="A22" s="23"/>
      <c r="B22" s="24"/>
      <c r="C22" s="24"/>
      <c r="D22" s="25"/>
      <c r="E22" s="24"/>
      <c r="F22" s="25"/>
      <c r="G22" s="24"/>
      <c r="H22" s="25"/>
      <c r="I22" s="15"/>
      <c r="J22" s="25"/>
      <c r="K22" s="26"/>
      <c r="L22" s="25"/>
      <c r="M22" s="22"/>
      <c r="N22" s="25"/>
    </row>
    <row r="24" spans="1:14">
      <c r="A24" s="504" t="s">
        <v>4</v>
      </c>
      <c r="B24" s="504"/>
      <c r="C24" s="504"/>
      <c r="D24" s="504"/>
      <c r="E24" s="504"/>
      <c r="F24" s="504"/>
      <c r="G24" s="504"/>
      <c r="H24" s="504"/>
      <c r="I24" s="504"/>
      <c r="J24" s="504"/>
      <c r="K24" s="504"/>
      <c r="L24" s="504"/>
      <c r="M24" s="504"/>
      <c r="N24" s="504"/>
    </row>
    <row r="25" spans="1:14">
      <c r="A25" s="520" t="s">
        <v>75</v>
      </c>
      <c r="B25" s="499"/>
      <c r="C25" s="499"/>
      <c r="D25" s="499"/>
      <c r="E25" s="499"/>
      <c r="F25" s="499"/>
      <c r="G25" s="499"/>
      <c r="H25" s="499"/>
      <c r="I25" s="499"/>
      <c r="J25" s="499"/>
      <c r="K25" s="499"/>
      <c r="L25" s="499"/>
      <c r="M25" s="499"/>
      <c r="N25" s="499"/>
    </row>
    <row r="26" spans="1:14">
      <c r="A26" s="499"/>
      <c r="B26" s="499"/>
      <c r="C26" s="499"/>
      <c r="D26" s="499"/>
      <c r="E26" s="499"/>
      <c r="F26" s="499"/>
      <c r="G26" s="499"/>
      <c r="H26" s="499"/>
      <c r="I26" s="499"/>
      <c r="J26" s="499"/>
      <c r="K26" s="499"/>
      <c r="L26" s="499"/>
      <c r="M26" s="499"/>
      <c r="N26" s="499"/>
    </row>
    <row r="27" spans="1:14">
      <c r="A27" s="499"/>
      <c r="B27" s="499"/>
      <c r="C27" s="499"/>
      <c r="D27" s="499"/>
      <c r="E27" s="499"/>
      <c r="F27" s="499"/>
      <c r="G27" s="499"/>
      <c r="H27" s="499"/>
      <c r="I27" s="499"/>
      <c r="J27" s="499"/>
      <c r="K27" s="499"/>
      <c r="L27" s="499"/>
      <c r="M27" s="499"/>
      <c r="N27" s="499"/>
    </row>
    <row r="28" spans="1:14">
      <c r="A28" s="499"/>
      <c r="B28" s="499"/>
      <c r="C28" s="499"/>
      <c r="D28" s="499"/>
      <c r="E28" s="499"/>
      <c r="F28" s="499"/>
      <c r="G28" s="499"/>
      <c r="H28" s="499"/>
      <c r="I28" s="499"/>
      <c r="J28" s="499"/>
      <c r="K28" s="499"/>
      <c r="L28" s="499"/>
      <c r="M28" s="499"/>
      <c r="N28" s="499"/>
    </row>
    <row r="29" spans="1:14">
      <c r="A29" s="499"/>
      <c r="B29" s="499"/>
      <c r="C29" s="499"/>
      <c r="D29" s="499"/>
      <c r="E29" s="499"/>
      <c r="F29" s="499"/>
      <c r="G29" s="499"/>
      <c r="H29" s="499"/>
      <c r="I29" s="499"/>
      <c r="J29" s="499"/>
      <c r="K29" s="499"/>
      <c r="L29" s="499"/>
      <c r="M29" s="499"/>
      <c r="N29" s="499"/>
    </row>
    <row r="30" spans="1:14">
      <c r="A30" s="499"/>
      <c r="B30" s="499"/>
      <c r="C30" s="499"/>
      <c r="D30" s="499"/>
      <c r="E30" s="499"/>
      <c r="F30" s="499"/>
      <c r="G30" s="499"/>
      <c r="H30" s="499"/>
      <c r="I30" s="499"/>
      <c r="J30" s="499"/>
      <c r="K30" s="499"/>
      <c r="L30" s="499"/>
      <c r="M30" s="499"/>
      <c r="N30" s="499"/>
    </row>
    <row r="31" spans="1:14">
      <c r="A31" s="499"/>
      <c r="B31" s="499"/>
      <c r="C31" s="499"/>
      <c r="D31" s="499"/>
      <c r="E31" s="499"/>
      <c r="F31" s="499"/>
      <c r="G31" s="499"/>
      <c r="H31" s="499"/>
      <c r="I31" s="499"/>
      <c r="J31" s="499"/>
      <c r="K31" s="499"/>
      <c r="L31" s="499"/>
      <c r="M31" s="499"/>
      <c r="N31" s="499"/>
    </row>
    <row r="32" spans="1:14">
      <c r="A32" s="499"/>
      <c r="B32" s="499"/>
      <c r="C32" s="499"/>
      <c r="D32" s="499"/>
      <c r="E32" s="499"/>
      <c r="F32" s="499"/>
      <c r="G32" s="499"/>
      <c r="H32" s="499"/>
      <c r="I32" s="499"/>
      <c r="J32" s="499"/>
      <c r="K32" s="499"/>
      <c r="L32" s="499"/>
      <c r="M32" s="499"/>
      <c r="N32" s="499"/>
    </row>
    <row r="34" spans="1:12">
      <c r="A34" s="3" t="s">
        <v>5</v>
      </c>
    </row>
    <row r="38" spans="1:12">
      <c r="L38" s="20"/>
    </row>
  </sheetData>
  <mergeCells count="9">
    <mergeCell ref="A24:N24"/>
    <mergeCell ref="A25:N32"/>
    <mergeCell ref="A16:A17"/>
    <mergeCell ref="A1:N1"/>
    <mergeCell ref="A3:N3"/>
    <mergeCell ref="A4:N7"/>
    <mergeCell ref="A8:N8"/>
    <mergeCell ref="A9:N12"/>
    <mergeCell ref="A13:N13"/>
  </mergeCells>
  <hyperlinks>
    <hyperlink ref="A34" location="Titelseite!A1" display="zurück zum Inhaltsverzeichnis" xr:uid="{00000000-0004-0000-1800-000000000000}"/>
  </hyperlinks>
  <pageMargins left="0.7" right="0.7" top="0.78740157499999996" bottom="0.78740157499999996" header="0.3" footer="0.3"/>
  <pageSetup paperSize="9" orientation="portrait" horizontalDpi="4294967293"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O69"/>
  <sheetViews>
    <sheetView workbookViewId="0">
      <selection activeCell="A2" sqref="A2"/>
    </sheetView>
  </sheetViews>
  <sheetFormatPr baseColWidth="10" defaultRowHeight="15"/>
  <cols>
    <col min="1" max="1" width="11.5703125" customWidth="1"/>
    <col min="2" max="2" width="31.7109375" customWidth="1"/>
    <col min="3" max="14" width="10.7109375" customWidth="1"/>
    <col min="15" max="25" width="9.28515625" customWidth="1"/>
  </cols>
  <sheetData>
    <row r="1" spans="1:15" s="422" customFormat="1" ht="18.75">
      <c r="A1" s="498" t="s">
        <v>236</v>
      </c>
      <c r="B1" s="498"/>
      <c r="C1" s="498"/>
      <c r="D1" s="498"/>
      <c r="E1" s="498"/>
      <c r="F1" s="498"/>
      <c r="G1" s="498"/>
      <c r="H1" s="498"/>
      <c r="I1" s="498"/>
      <c r="J1" s="498"/>
      <c r="K1" s="498"/>
      <c r="L1" s="498"/>
      <c r="M1" s="498"/>
      <c r="N1" s="498"/>
    </row>
    <row r="3" spans="1:15" ht="15.75">
      <c r="A3" s="497" t="s">
        <v>0</v>
      </c>
      <c r="B3" s="497"/>
      <c r="C3" s="497"/>
      <c r="D3" s="497"/>
      <c r="E3" s="497"/>
      <c r="F3" s="497"/>
      <c r="G3" s="497"/>
      <c r="H3" s="497"/>
      <c r="I3" s="497"/>
      <c r="J3" s="497"/>
      <c r="K3" s="497"/>
      <c r="L3" s="497"/>
      <c r="M3" s="497"/>
      <c r="N3" s="497"/>
      <c r="O3" s="1"/>
    </row>
    <row r="4" spans="1:15" ht="15" customHeight="1">
      <c r="A4" s="520" t="s">
        <v>211</v>
      </c>
      <c r="B4" s="520"/>
      <c r="C4" s="520"/>
      <c r="D4" s="520"/>
      <c r="E4" s="520"/>
      <c r="F4" s="520"/>
      <c r="G4" s="520"/>
      <c r="H4" s="520"/>
      <c r="I4" s="520"/>
      <c r="J4" s="520"/>
      <c r="K4" s="520"/>
      <c r="L4" s="520"/>
      <c r="M4" s="520"/>
      <c r="N4" s="520"/>
      <c r="O4" s="520"/>
    </row>
    <row r="5" spans="1:15">
      <c r="A5" s="520"/>
      <c r="B5" s="520"/>
      <c r="C5" s="520"/>
      <c r="D5" s="520"/>
      <c r="E5" s="520"/>
      <c r="F5" s="520"/>
      <c r="G5" s="520"/>
      <c r="H5" s="520"/>
      <c r="I5" s="520"/>
      <c r="J5" s="520"/>
      <c r="K5" s="520"/>
      <c r="L5" s="520"/>
      <c r="M5" s="520"/>
      <c r="N5" s="520"/>
      <c r="O5" s="520"/>
    </row>
    <row r="6" spans="1:15">
      <c r="A6" s="520"/>
      <c r="B6" s="520"/>
      <c r="C6" s="520"/>
      <c r="D6" s="520"/>
      <c r="E6" s="520"/>
      <c r="F6" s="520"/>
      <c r="G6" s="520"/>
      <c r="H6" s="520"/>
      <c r="I6" s="520"/>
      <c r="J6" s="520"/>
      <c r="K6" s="520"/>
      <c r="L6" s="520"/>
      <c r="M6" s="520"/>
      <c r="N6" s="520"/>
      <c r="O6" s="520"/>
    </row>
    <row r="7" spans="1:15">
      <c r="A7" s="520"/>
      <c r="B7" s="520"/>
      <c r="C7" s="520"/>
      <c r="D7" s="520"/>
      <c r="E7" s="520"/>
      <c r="F7" s="520"/>
      <c r="G7" s="520"/>
      <c r="H7" s="520"/>
      <c r="I7" s="520"/>
      <c r="J7" s="520"/>
      <c r="K7" s="520"/>
      <c r="L7" s="520"/>
      <c r="M7" s="520"/>
      <c r="N7" s="520"/>
      <c r="O7" s="520"/>
    </row>
    <row r="8" spans="1:15" ht="15.75">
      <c r="A8" s="497" t="s">
        <v>1</v>
      </c>
      <c r="B8" s="497"/>
      <c r="C8" s="497"/>
      <c r="D8" s="497"/>
      <c r="E8" s="497"/>
      <c r="F8" s="497"/>
      <c r="G8" s="497"/>
      <c r="H8" s="497"/>
      <c r="I8" s="497"/>
      <c r="J8" s="497"/>
      <c r="K8" s="497"/>
      <c r="L8" s="497"/>
      <c r="M8" s="497"/>
      <c r="N8" s="497"/>
      <c r="O8" s="1"/>
    </row>
    <row r="9" spans="1:15" ht="15" customHeight="1">
      <c r="A9" s="520" t="s">
        <v>212</v>
      </c>
      <c r="B9" s="520"/>
      <c r="C9" s="520"/>
      <c r="D9" s="520"/>
      <c r="E9" s="520"/>
      <c r="F9" s="520"/>
      <c r="G9" s="520"/>
      <c r="H9" s="520"/>
      <c r="I9" s="520"/>
      <c r="J9" s="520"/>
      <c r="K9" s="520"/>
      <c r="L9" s="520"/>
      <c r="M9" s="520"/>
      <c r="N9" s="520"/>
      <c r="O9" s="520"/>
    </row>
    <row r="10" spans="1:15">
      <c r="A10" s="520"/>
      <c r="B10" s="520"/>
      <c r="C10" s="520"/>
      <c r="D10" s="520"/>
      <c r="E10" s="520"/>
      <c r="F10" s="520"/>
      <c r="G10" s="520"/>
      <c r="H10" s="520"/>
      <c r="I10" s="520"/>
      <c r="J10" s="520"/>
      <c r="K10" s="520"/>
      <c r="L10" s="520"/>
      <c r="M10" s="520"/>
      <c r="N10" s="520"/>
      <c r="O10" s="520"/>
    </row>
    <row r="11" spans="1:15">
      <c r="A11" s="520"/>
      <c r="B11" s="520"/>
      <c r="C11" s="520"/>
      <c r="D11" s="520"/>
      <c r="E11" s="520"/>
      <c r="F11" s="520"/>
      <c r="G11" s="520"/>
      <c r="H11" s="520"/>
      <c r="I11" s="520"/>
      <c r="J11" s="520"/>
      <c r="K11" s="520"/>
      <c r="L11" s="520"/>
      <c r="M11" s="520"/>
      <c r="N11" s="520"/>
      <c r="O11" s="520"/>
    </row>
    <row r="12" spans="1:15">
      <c r="A12" s="520"/>
      <c r="B12" s="520"/>
      <c r="C12" s="520"/>
      <c r="D12" s="520"/>
      <c r="E12" s="520"/>
      <c r="F12" s="520"/>
      <c r="G12" s="520"/>
      <c r="H12" s="520"/>
      <c r="I12" s="520"/>
      <c r="J12" s="520"/>
      <c r="K12" s="520"/>
      <c r="L12" s="520"/>
      <c r="M12" s="520"/>
      <c r="N12" s="520"/>
      <c r="O12" s="520"/>
    </row>
    <row r="13" spans="1:15" ht="15.75">
      <c r="A13" s="497" t="s">
        <v>2</v>
      </c>
      <c r="B13" s="497"/>
      <c r="C13" s="497"/>
      <c r="D13" s="497"/>
      <c r="E13" s="497"/>
      <c r="F13" s="497"/>
      <c r="G13" s="497"/>
      <c r="H13" s="497"/>
      <c r="I13" s="497"/>
      <c r="J13" s="497"/>
      <c r="K13" s="497"/>
      <c r="L13" s="497"/>
      <c r="M13" s="497"/>
      <c r="N13" s="497"/>
      <c r="O13" s="1"/>
    </row>
    <row r="15" spans="1:15">
      <c r="A15" s="21" t="s">
        <v>69</v>
      </c>
      <c r="B15" s="21"/>
      <c r="C15" s="21"/>
      <c r="D15" s="21"/>
      <c r="E15" s="21"/>
      <c r="F15" s="1"/>
      <c r="G15" s="1"/>
      <c r="H15" s="1"/>
      <c r="I15" s="1"/>
      <c r="J15" s="1"/>
      <c r="K15" s="1"/>
      <c r="L15" s="1"/>
      <c r="M15" s="1"/>
      <c r="N15" s="1"/>
      <c r="O15" s="1"/>
    </row>
    <row r="16" spans="1:15" s="13" customFormat="1">
      <c r="A16" s="505"/>
      <c r="B16" s="536"/>
      <c r="C16" s="502">
        <v>2019</v>
      </c>
      <c r="D16" s="503"/>
      <c r="E16" s="502">
        <v>2020</v>
      </c>
      <c r="F16" s="503"/>
      <c r="G16" s="502">
        <v>2021</v>
      </c>
      <c r="H16" s="503"/>
      <c r="I16" s="502">
        <v>2022</v>
      </c>
      <c r="J16" s="503"/>
      <c r="K16" s="435"/>
      <c r="L16" s="429"/>
      <c r="M16" s="429"/>
      <c r="N16" s="429"/>
      <c r="O16" s="429"/>
    </row>
    <row r="17" spans="1:15" s="13" customFormat="1" ht="30">
      <c r="A17" s="423"/>
      <c r="B17" s="425"/>
      <c r="C17" s="137" t="s">
        <v>8</v>
      </c>
      <c r="D17" s="107" t="s">
        <v>27</v>
      </c>
      <c r="E17" s="137" t="s">
        <v>8</v>
      </c>
      <c r="F17" s="107" t="s">
        <v>27</v>
      </c>
      <c r="G17" s="137" t="s">
        <v>8</v>
      </c>
      <c r="H17" s="107" t="s">
        <v>27</v>
      </c>
      <c r="I17" s="137" t="s">
        <v>8</v>
      </c>
      <c r="J17" s="107" t="s">
        <v>27</v>
      </c>
      <c r="K17" s="435"/>
      <c r="L17" s="429"/>
      <c r="M17" s="429"/>
      <c r="N17" s="429"/>
      <c r="O17" s="429"/>
    </row>
    <row r="18" spans="1:15" s="13" customFormat="1">
      <c r="A18" s="511" t="s">
        <v>22</v>
      </c>
      <c r="B18" s="309" t="s">
        <v>203</v>
      </c>
      <c r="C18" s="237">
        <f>SUM(C19:C20)</f>
        <v>115</v>
      </c>
      <c r="D18" s="241">
        <v>100</v>
      </c>
      <c r="E18" s="237">
        <f>SUM(E19:E20)</f>
        <v>74</v>
      </c>
      <c r="F18" s="241">
        <v>100</v>
      </c>
      <c r="G18" s="237">
        <f>SUM(G19:G20)</f>
        <v>67</v>
      </c>
      <c r="H18" s="241">
        <v>100</v>
      </c>
      <c r="I18" s="237">
        <f>SUM(I19:I20)</f>
        <v>90</v>
      </c>
      <c r="J18" s="241">
        <v>100</v>
      </c>
      <c r="K18" s="436"/>
      <c r="L18" s="431"/>
      <c r="M18" s="430"/>
      <c r="N18" s="430"/>
      <c r="O18" s="430"/>
    </row>
    <row r="19" spans="1:15" s="13" customFormat="1">
      <c r="A19" s="512"/>
      <c r="B19" s="426" t="s">
        <v>201</v>
      </c>
      <c r="C19" s="303">
        <v>77</v>
      </c>
      <c r="D19" s="382">
        <f>C19/C$18*100</f>
        <v>66.956521739130437</v>
      </c>
      <c r="E19" s="428">
        <v>51</v>
      </c>
      <c r="F19" s="382">
        <f>E19/E$18*100</f>
        <v>68.918918918918919</v>
      </c>
      <c r="G19" s="428">
        <v>34</v>
      </c>
      <c r="H19" s="382">
        <f>G19/G$18*100</f>
        <v>50.746268656716417</v>
      </c>
      <c r="I19" s="428">
        <v>75</v>
      </c>
      <c r="J19" s="382">
        <f>I19/I$18*100</f>
        <v>83.333333333333343</v>
      </c>
      <c r="K19" s="436"/>
      <c r="L19" s="431"/>
      <c r="M19" s="430"/>
      <c r="N19" s="430"/>
      <c r="O19" s="430"/>
    </row>
    <row r="20" spans="1:15" s="13" customFormat="1">
      <c r="A20" s="512"/>
      <c r="B20" s="426" t="s">
        <v>202</v>
      </c>
      <c r="C20" s="303">
        <v>38</v>
      </c>
      <c r="D20" s="382">
        <f>C20/C$18*100</f>
        <v>33.043478260869563</v>
      </c>
      <c r="E20" s="428">
        <v>23</v>
      </c>
      <c r="F20" s="382">
        <f>E20/E$18*100</f>
        <v>31.081081081081081</v>
      </c>
      <c r="G20" s="428">
        <v>33</v>
      </c>
      <c r="H20" s="382">
        <f>G20/G$18*100</f>
        <v>49.253731343283583</v>
      </c>
      <c r="I20" s="428">
        <v>15</v>
      </c>
      <c r="J20" s="382">
        <f>I20/I$18*100</f>
        <v>16.666666666666664</v>
      </c>
      <c r="K20" s="436"/>
      <c r="L20" s="431"/>
      <c r="M20" s="430"/>
      <c r="N20" s="430"/>
      <c r="O20" s="430"/>
    </row>
    <row r="21" spans="1:15" s="13" customFormat="1">
      <c r="A21" s="512"/>
      <c r="B21" s="427" t="s">
        <v>204</v>
      </c>
      <c r="C21" s="303"/>
      <c r="D21" s="382"/>
      <c r="E21" s="428"/>
      <c r="F21" s="382"/>
      <c r="G21" s="428"/>
      <c r="H21" s="382"/>
      <c r="I21" s="428"/>
      <c r="J21" s="382"/>
      <c r="K21" s="436"/>
      <c r="L21" s="431"/>
      <c r="M21" s="430"/>
      <c r="N21" s="430"/>
      <c r="O21" s="430"/>
    </row>
    <row r="22" spans="1:15" s="13" customFormat="1">
      <c r="A22" s="512"/>
      <c r="B22" s="426" t="s">
        <v>206</v>
      </c>
      <c r="C22" s="303">
        <v>34</v>
      </c>
      <c r="D22" s="382">
        <f>C22/C$18*100</f>
        <v>29.565217391304348</v>
      </c>
      <c r="E22" s="428">
        <v>20</v>
      </c>
      <c r="F22" s="382">
        <f>E22/E$18*100</f>
        <v>27.027027027027028</v>
      </c>
      <c r="G22" s="428">
        <v>16</v>
      </c>
      <c r="H22" s="382">
        <f>G22/G$18*100</f>
        <v>23.880597014925371</v>
      </c>
      <c r="I22" s="428">
        <v>15</v>
      </c>
      <c r="J22" s="382">
        <f>I22/I$18*100</f>
        <v>16.666666666666664</v>
      </c>
      <c r="K22" s="436"/>
      <c r="L22" s="431"/>
      <c r="M22" s="430"/>
      <c r="N22" s="430"/>
      <c r="O22" s="430"/>
    </row>
    <row r="23" spans="1:15" s="13" customFormat="1">
      <c r="A23" s="512"/>
      <c r="B23" s="426" t="s">
        <v>207</v>
      </c>
      <c r="C23" s="303">
        <v>44</v>
      </c>
      <c r="D23" s="382">
        <f>C23/C$18*100</f>
        <v>38.260869565217391</v>
      </c>
      <c r="E23" s="428">
        <v>40</v>
      </c>
      <c r="F23" s="382">
        <f>E23/E$18*100</f>
        <v>54.054054054054056</v>
      </c>
      <c r="G23" s="428">
        <v>35</v>
      </c>
      <c r="H23" s="382">
        <f>G23/G$18*100</f>
        <v>52.238805970149251</v>
      </c>
      <c r="I23" s="428">
        <v>49</v>
      </c>
      <c r="J23" s="382">
        <f>I23/I$18*100</f>
        <v>54.444444444444443</v>
      </c>
      <c r="K23" s="436"/>
      <c r="L23" s="431"/>
      <c r="M23" s="430"/>
      <c r="N23" s="430"/>
      <c r="O23" s="430"/>
    </row>
    <row r="24" spans="1:15" s="13" customFormat="1">
      <c r="A24" s="512"/>
      <c r="B24" s="426" t="s">
        <v>208</v>
      </c>
      <c r="C24" s="303">
        <v>26</v>
      </c>
      <c r="D24" s="382">
        <f>C24/C$18*100</f>
        <v>22.608695652173914</v>
      </c>
      <c r="E24" s="428">
        <v>13</v>
      </c>
      <c r="F24" s="382">
        <f>E24/E$18*100</f>
        <v>17.567567567567568</v>
      </c>
      <c r="G24" s="428">
        <v>13</v>
      </c>
      <c r="H24" s="382">
        <f>G24/G$18*100</f>
        <v>19.402985074626866</v>
      </c>
      <c r="I24" s="428">
        <v>17</v>
      </c>
      <c r="J24" s="382">
        <f>I24/I$18*100</f>
        <v>18.888888888888889</v>
      </c>
      <c r="K24" s="436"/>
      <c r="L24" s="431"/>
      <c r="M24" s="430"/>
      <c r="N24" s="430"/>
      <c r="O24" s="430"/>
    </row>
    <row r="25" spans="1:15" s="13" customFormat="1">
      <c r="A25" s="512"/>
      <c r="B25" s="426" t="s">
        <v>209</v>
      </c>
      <c r="C25" s="303">
        <v>11</v>
      </c>
      <c r="D25" s="382">
        <f>C25/C$18*100</f>
        <v>9.5652173913043477</v>
      </c>
      <c r="E25" s="428">
        <v>1</v>
      </c>
      <c r="F25" s="382">
        <f>E25/E$18*100</f>
        <v>1.3513513513513513</v>
      </c>
      <c r="G25" s="428">
        <v>3</v>
      </c>
      <c r="H25" s="382">
        <f>G25/G$18*100</f>
        <v>4.4776119402985071</v>
      </c>
      <c r="I25" s="428">
        <v>9</v>
      </c>
      <c r="J25" s="382">
        <f>I25/I$18*100</f>
        <v>10</v>
      </c>
      <c r="K25" s="436"/>
      <c r="L25" s="431"/>
      <c r="M25" s="430"/>
      <c r="N25" s="430"/>
      <c r="O25" s="430"/>
    </row>
    <row r="26" spans="1:15" s="13" customFormat="1">
      <c r="A26" s="512"/>
      <c r="B26" s="441" t="s">
        <v>205</v>
      </c>
      <c r="C26" s="237">
        <f>SUM(C27:C31)</f>
        <v>350</v>
      </c>
      <c r="D26" s="241">
        <v>100</v>
      </c>
      <c r="E26" s="237">
        <f>SUM(E27:E31)</f>
        <v>424</v>
      </c>
      <c r="F26" s="241">
        <v>100</v>
      </c>
      <c r="G26" s="237">
        <f>SUM(G27:G31)</f>
        <v>250</v>
      </c>
      <c r="H26" s="241">
        <v>100</v>
      </c>
      <c r="I26" s="237">
        <f>SUM(I27:I31)</f>
        <v>235</v>
      </c>
      <c r="J26" s="241">
        <v>100</v>
      </c>
      <c r="K26" s="436"/>
      <c r="L26" s="431"/>
      <c r="M26" s="430"/>
      <c r="N26" s="430"/>
      <c r="O26" s="430"/>
    </row>
    <row r="27" spans="1:15" s="13" customFormat="1">
      <c r="A27" s="512"/>
      <c r="B27" s="427" t="s">
        <v>204</v>
      </c>
      <c r="C27" s="303"/>
      <c r="D27" s="382"/>
      <c r="E27" s="428"/>
      <c r="F27" s="382"/>
      <c r="G27" s="428"/>
      <c r="H27" s="382"/>
      <c r="I27" s="428"/>
      <c r="J27" s="382"/>
      <c r="K27" s="436"/>
      <c r="L27" s="431"/>
      <c r="M27" s="430"/>
      <c r="N27" s="430"/>
      <c r="O27" s="430"/>
    </row>
    <row r="28" spans="1:15" s="13" customFormat="1">
      <c r="A28" s="512"/>
      <c r="B28" s="426" t="s">
        <v>206</v>
      </c>
      <c r="C28" s="303">
        <v>108</v>
      </c>
      <c r="D28" s="382">
        <f>C28/C$26*100</f>
        <v>30.857142857142854</v>
      </c>
      <c r="E28" s="428">
        <v>128</v>
      </c>
      <c r="F28" s="382">
        <f>E28/E$26*100</f>
        <v>30.188679245283019</v>
      </c>
      <c r="G28" s="428">
        <v>69</v>
      </c>
      <c r="H28" s="382">
        <f>G28/G$26*100</f>
        <v>27.6</v>
      </c>
      <c r="I28" s="428">
        <v>52</v>
      </c>
      <c r="J28" s="382">
        <f>I28/I$26*100</f>
        <v>22.127659574468083</v>
      </c>
      <c r="K28" s="436"/>
      <c r="L28" s="431"/>
      <c r="M28" s="430"/>
      <c r="N28" s="430"/>
      <c r="O28" s="430"/>
    </row>
    <row r="29" spans="1:15" s="13" customFormat="1">
      <c r="A29" s="512"/>
      <c r="B29" s="426" t="s">
        <v>207</v>
      </c>
      <c r="C29" s="303">
        <v>158</v>
      </c>
      <c r="D29" s="382">
        <f>C29/C$26*100</f>
        <v>45.142857142857139</v>
      </c>
      <c r="E29" s="428">
        <v>198</v>
      </c>
      <c r="F29" s="382">
        <f>E29/E$26*100</f>
        <v>46.698113207547173</v>
      </c>
      <c r="G29" s="428">
        <v>116</v>
      </c>
      <c r="H29" s="382">
        <f>G29/G$26*100</f>
        <v>46.400000000000006</v>
      </c>
      <c r="I29" s="428">
        <v>126</v>
      </c>
      <c r="J29" s="382">
        <f>I29/I$26*100</f>
        <v>53.617021276595743</v>
      </c>
      <c r="K29" s="436"/>
      <c r="L29" s="431"/>
      <c r="M29" s="430"/>
      <c r="N29" s="430"/>
      <c r="O29" s="430"/>
    </row>
    <row r="30" spans="1:15" s="13" customFormat="1">
      <c r="A30" s="512"/>
      <c r="B30" s="426" t="s">
        <v>208</v>
      </c>
      <c r="C30" s="303">
        <v>66</v>
      </c>
      <c r="D30" s="382">
        <f>C30/C$26*100</f>
        <v>18.857142857142858</v>
      </c>
      <c r="E30" s="428">
        <v>79</v>
      </c>
      <c r="F30" s="382">
        <f>E30/E$26*100</f>
        <v>18.632075471698112</v>
      </c>
      <c r="G30" s="428">
        <v>51</v>
      </c>
      <c r="H30" s="382">
        <f>G30/G$26*100</f>
        <v>20.399999999999999</v>
      </c>
      <c r="I30" s="428">
        <v>44</v>
      </c>
      <c r="J30" s="382">
        <f>I30/I$26*100</f>
        <v>18.723404255319149</v>
      </c>
      <c r="K30" s="436"/>
      <c r="L30" s="431"/>
      <c r="M30" s="430"/>
      <c r="N30" s="430"/>
      <c r="O30" s="430"/>
    </row>
    <row r="31" spans="1:15" s="13" customFormat="1" ht="15.75" thickBot="1">
      <c r="A31" s="516"/>
      <c r="B31" s="443" t="s">
        <v>209</v>
      </c>
      <c r="C31" s="324">
        <v>18</v>
      </c>
      <c r="D31" s="445">
        <f>C31/C$26*100</f>
        <v>5.1428571428571423</v>
      </c>
      <c r="E31" s="444">
        <v>19</v>
      </c>
      <c r="F31" s="445">
        <f>E31/E$26*100</f>
        <v>4.4811320754716979</v>
      </c>
      <c r="G31" s="444">
        <v>14</v>
      </c>
      <c r="H31" s="445">
        <f>G31/G$26*100</f>
        <v>5.6000000000000005</v>
      </c>
      <c r="I31" s="444">
        <v>13</v>
      </c>
      <c r="J31" s="445">
        <f>I31/I$26*100</f>
        <v>5.5319148936170208</v>
      </c>
      <c r="K31" s="436"/>
      <c r="L31" s="431"/>
      <c r="M31" s="430"/>
      <c r="N31" s="430"/>
      <c r="O31" s="430"/>
    </row>
    <row r="32" spans="1:15" s="13" customFormat="1" ht="15.75" thickTop="1">
      <c r="A32" s="512" t="s">
        <v>3</v>
      </c>
      <c r="B32" s="427" t="s">
        <v>203</v>
      </c>
      <c r="C32" s="237">
        <f>SUM(C33:C34)</f>
        <v>2502</v>
      </c>
      <c r="D32" s="241">
        <v>100</v>
      </c>
      <c r="E32" s="237">
        <f>SUM(E33:E34)</f>
        <v>1560</v>
      </c>
      <c r="F32" s="241">
        <v>100</v>
      </c>
      <c r="G32" s="237">
        <f>SUM(G33:G34)</f>
        <v>1511</v>
      </c>
      <c r="H32" s="241">
        <v>100</v>
      </c>
      <c r="I32" s="237">
        <f>SUM(I33:I34)</f>
        <v>2304</v>
      </c>
      <c r="J32" s="241">
        <v>100</v>
      </c>
      <c r="K32" s="437"/>
      <c r="L32" s="433"/>
      <c r="M32" s="432"/>
      <c r="N32" s="432"/>
      <c r="O32" s="432"/>
    </row>
    <row r="33" spans="1:15" s="13" customFormat="1">
      <c r="A33" s="512"/>
      <c r="B33" s="426" t="s">
        <v>201</v>
      </c>
      <c r="C33" s="303">
        <v>1561</v>
      </c>
      <c r="D33" s="382">
        <f>C33/C$32*100</f>
        <v>62.390087929656282</v>
      </c>
      <c r="E33" s="303">
        <v>975</v>
      </c>
      <c r="F33" s="382">
        <f>E33/E$32*100</f>
        <v>62.5</v>
      </c>
      <c r="G33" s="303">
        <v>836</v>
      </c>
      <c r="H33" s="382">
        <f>G33/G$32*100</f>
        <v>55.327597617471866</v>
      </c>
      <c r="I33" s="303">
        <v>1617</v>
      </c>
      <c r="J33" s="382">
        <f>I33/I$32*100</f>
        <v>70.182291666666657</v>
      </c>
      <c r="K33" s="437"/>
      <c r="L33" s="433"/>
      <c r="M33" s="432"/>
      <c r="N33" s="432"/>
      <c r="O33" s="432"/>
    </row>
    <row r="34" spans="1:15" s="13" customFormat="1">
      <c r="A34" s="512"/>
      <c r="B34" s="426" t="s">
        <v>202</v>
      </c>
      <c r="C34" s="303">
        <v>941</v>
      </c>
      <c r="D34" s="382">
        <f>C34/C$32*100</f>
        <v>37.609912070343725</v>
      </c>
      <c r="E34" s="303">
        <v>585</v>
      </c>
      <c r="F34" s="382">
        <f>E34/E$32*100</f>
        <v>37.5</v>
      </c>
      <c r="G34" s="303">
        <v>675</v>
      </c>
      <c r="H34" s="382">
        <f>G34/G$32*100</f>
        <v>44.672402382528126</v>
      </c>
      <c r="I34" s="303">
        <v>687</v>
      </c>
      <c r="J34" s="382">
        <f>I34/I$32*100</f>
        <v>29.817708333333332</v>
      </c>
      <c r="K34" s="437"/>
      <c r="L34" s="433"/>
      <c r="M34" s="432"/>
      <c r="N34" s="432"/>
      <c r="O34" s="432"/>
    </row>
    <row r="35" spans="1:15" s="13" customFormat="1">
      <c r="A35" s="512"/>
      <c r="B35" s="427" t="s">
        <v>204</v>
      </c>
      <c r="C35" s="303"/>
      <c r="D35" s="382"/>
      <c r="E35" s="303"/>
      <c r="F35" s="382"/>
      <c r="G35" s="303"/>
      <c r="H35" s="382"/>
      <c r="I35" s="303"/>
      <c r="J35" s="382"/>
      <c r="K35" s="437"/>
      <c r="L35" s="433"/>
      <c r="M35" s="432"/>
      <c r="N35" s="432"/>
      <c r="O35" s="432"/>
    </row>
    <row r="36" spans="1:15" s="13" customFormat="1">
      <c r="A36" s="512"/>
      <c r="B36" s="426" t="s">
        <v>206</v>
      </c>
      <c r="C36" s="303">
        <v>651</v>
      </c>
      <c r="D36" s="382">
        <f>C36/C$32*100</f>
        <v>26.019184652278177</v>
      </c>
      <c r="E36" s="303">
        <v>405</v>
      </c>
      <c r="F36" s="382">
        <f>E36/E$32*100</f>
        <v>25.961538461538463</v>
      </c>
      <c r="G36" s="303">
        <v>394</v>
      </c>
      <c r="H36" s="382">
        <f>G36/G$32*100</f>
        <v>26.075446724023827</v>
      </c>
      <c r="I36" s="303">
        <v>534</v>
      </c>
      <c r="J36" s="382">
        <f>I36/I$32*100</f>
        <v>23.177083333333336</v>
      </c>
      <c r="K36" s="437"/>
      <c r="L36" s="433"/>
      <c r="M36" s="432"/>
      <c r="N36" s="432"/>
      <c r="O36" s="432"/>
    </row>
    <row r="37" spans="1:15" s="13" customFormat="1">
      <c r="A37" s="512"/>
      <c r="B37" s="426" t="s">
        <v>207</v>
      </c>
      <c r="C37" s="303">
        <v>1085</v>
      </c>
      <c r="D37" s="382">
        <f t="shared" ref="D37:F39" si="0">C37/C$32*100</f>
        <v>43.365307753796962</v>
      </c>
      <c r="E37" s="303">
        <v>701</v>
      </c>
      <c r="F37" s="382">
        <f t="shared" si="0"/>
        <v>44.935897435897438</v>
      </c>
      <c r="G37" s="303">
        <v>683</v>
      </c>
      <c r="H37" s="382">
        <f t="shared" ref="H37" si="1">G37/G$32*100</f>
        <v>45.201853077432162</v>
      </c>
      <c r="I37" s="303">
        <v>971</v>
      </c>
      <c r="J37" s="382">
        <f t="shared" ref="J37" si="2">I37/I$32*100</f>
        <v>42.144097222222221</v>
      </c>
      <c r="K37" s="437"/>
      <c r="L37" s="433"/>
      <c r="M37" s="432"/>
      <c r="N37" s="432"/>
      <c r="O37" s="432"/>
    </row>
    <row r="38" spans="1:15" s="13" customFormat="1">
      <c r="A38" s="512"/>
      <c r="B38" s="426" t="s">
        <v>208</v>
      </c>
      <c r="C38" s="303">
        <v>564</v>
      </c>
      <c r="D38" s="382">
        <f t="shared" si="0"/>
        <v>22.541966426858512</v>
      </c>
      <c r="E38" s="303">
        <v>335</v>
      </c>
      <c r="F38" s="382">
        <f t="shared" si="0"/>
        <v>21.474358974358974</v>
      </c>
      <c r="G38" s="303">
        <v>303</v>
      </c>
      <c r="H38" s="382">
        <f t="shared" ref="H38" si="3">G38/G$32*100</f>
        <v>20.052945069490406</v>
      </c>
      <c r="I38" s="303">
        <v>579</v>
      </c>
      <c r="J38" s="382">
        <f t="shared" ref="J38" si="4">I38/I$32*100</f>
        <v>25.130208333333332</v>
      </c>
      <c r="K38" s="437"/>
      <c r="L38" s="433"/>
      <c r="M38" s="432"/>
      <c r="N38" s="432"/>
      <c r="O38" s="432"/>
    </row>
    <row r="39" spans="1:15" s="13" customFormat="1">
      <c r="A39" s="512"/>
      <c r="B39" s="426" t="s">
        <v>209</v>
      </c>
      <c r="C39" s="303">
        <v>202</v>
      </c>
      <c r="D39" s="382">
        <f t="shared" si="0"/>
        <v>8.0735411670663471</v>
      </c>
      <c r="E39" s="303">
        <v>119</v>
      </c>
      <c r="F39" s="382">
        <f t="shared" si="0"/>
        <v>7.6282051282051286</v>
      </c>
      <c r="G39" s="303">
        <v>131</v>
      </c>
      <c r="H39" s="382">
        <f t="shared" ref="H39" si="5">G39/G$32*100</f>
        <v>8.6697551290536072</v>
      </c>
      <c r="I39" s="303">
        <v>220</v>
      </c>
      <c r="J39" s="382">
        <f t="shared" ref="J39" si="6">I39/I$32*100</f>
        <v>9.5486111111111107</v>
      </c>
      <c r="K39" s="437"/>
      <c r="L39" s="433"/>
      <c r="M39" s="432"/>
      <c r="N39" s="432"/>
      <c r="O39" s="432"/>
    </row>
    <row r="40" spans="1:15" s="13" customFormat="1">
      <c r="A40" s="512"/>
      <c r="B40" s="442" t="s">
        <v>205</v>
      </c>
      <c r="C40" s="237">
        <f>SUM(C41:C45)</f>
        <v>7415</v>
      </c>
      <c r="D40" s="241">
        <v>100</v>
      </c>
      <c r="E40" s="237">
        <f>SUM(E41:E45)</f>
        <v>8975</v>
      </c>
      <c r="F40" s="241">
        <v>100</v>
      </c>
      <c r="G40" s="237">
        <f>SUM(G41:G45)</f>
        <v>5543</v>
      </c>
      <c r="H40" s="241">
        <v>100</v>
      </c>
      <c r="I40" s="237">
        <f>SUM(I41:I45)</f>
        <v>5372</v>
      </c>
      <c r="J40" s="241">
        <v>100</v>
      </c>
      <c r="K40" s="438"/>
      <c r="L40" s="434"/>
      <c r="M40" s="432"/>
      <c r="N40" s="432"/>
      <c r="O40" s="432"/>
    </row>
    <row r="41" spans="1:15" s="13" customFormat="1">
      <c r="A41" s="512"/>
      <c r="B41" s="424" t="s">
        <v>204</v>
      </c>
      <c r="C41" s="303"/>
      <c r="D41" s="382"/>
      <c r="E41" s="428"/>
      <c r="F41" s="382"/>
      <c r="G41" s="428"/>
      <c r="H41" s="382"/>
      <c r="I41" s="428"/>
      <c r="J41" s="382"/>
      <c r="K41" s="436"/>
      <c r="L41" s="431"/>
      <c r="M41" s="430"/>
      <c r="N41" s="430"/>
      <c r="O41" s="430"/>
    </row>
    <row r="42" spans="1:15" s="13" customFormat="1">
      <c r="A42" s="512"/>
      <c r="B42" s="426" t="s">
        <v>206</v>
      </c>
      <c r="C42" s="303">
        <v>2054</v>
      </c>
      <c r="D42" s="382">
        <f>C42/C$40*100</f>
        <v>27.700606877950101</v>
      </c>
      <c r="E42" s="428">
        <v>2459</v>
      </c>
      <c r="F42" s="382">
        <f>E42/E$40*100</f>
        <v>27.398328690807798</v>
      </c>
      <c r="G42" s="428">
        <v>1442</v>
      </c>
      <c r="H42" s="382">
        <f>G42/G$40*100</f>
        <v>26.014793433158939</v>
      </c>
      <c r="I42" s="428">
        <v>1336</v>
      </c>
      <c r="J42" s="382">
        <f>I42/I$40*100</f>
        <v>24.869694713328368</v>
      </c>
      <c r="K42" s="436"/>
      <c r="L42" s="431"/>
      <c r="M42" s="430"/>
      <c r="N42" s="430"/>
      <c r="O42" s="430"/>
    </row>
    <row r="43" spans="1:15" s="13" customFormat="1">
      <c r="A43" s="512"/>
      <c r="B43" s="426" t="s">
        <v>207</v>
      </c>
      <c r="C43" s="303">
        <v>3312</v>
      </c>
      <c r="D43" s="382">
        <f t="shared" ref="D43:F45" si="7">C43/C$40*100</f>
        <v>44.666217127444369</v>
      </c>
      <c r="E43" s="428">
        <v>4013</v>
      </c>
      <c r="F43" s="382">
        <f t="shared" si="7"/>
        <v>44.713091922005574</v>
      </c>
      <c r="G43" s="428">
        <v>2465</v>
      </c>
      <c r="H43" s="382">
        <f t="shared" ref="H43" si="8">G43/G$40*100</f>
        <v>44.470503337542851</v>
      </c>
      <c r="I43" s="428">
        <v>2354</v>
      </c>
      <c r="J43" s="382">
        <f t="shared" ref="J43" si="9">I43/I$40*100</f>
        <v>43.819806403574084</v>
      </c>
      <c r="K43" s="436"/>
      <c r="L43" s="431"/>
      <c r="M43" s="430"/>
      <c r="N43" s="430"/>
      <c r="O43" s="430"/>
    </row>
    <row r="44" spans="1:15" s="13" customFormat="1">
      <c r="A44" s="512"/>
      <c r="B44" s="426" t="s">
        <v>208</v>
      </c>
      <c r="C44" s="303">
        <v>1479</v>
      </c>
      <c r="D44" s="382">
        <f t="shared" si="7"/>
        <v>19.946055293324342</v>
      </c>
      <c r="E44" s="428">
        <v>1814</v>
      </c>
      <c r="F44" s="382">
        <f t="shared" si="7"/>
        <v>20.211699164345404</v>
      </c>
      <c r="G44" s="428">
        <v>1189</v>
      </c>
      <c r="H44" s="382">
        <f t="shared" ref="H44" si="10">G44/G$40*100</f>
        <v>21.450478080461842</v>
      </c>
      <c r="I44" s="428">
        <v>1216</v>
      </c>
      <c r="J44" s="382">
        <f t="shared" ref="J44" si="11">I44/I$40*100</f>
        <v>22.635889798957557</v>
      </c>
      <c r="K44" s="436"/>
      <c r="L44" s="431"/>
      <c r="M44" s="430"/>
      <c r="N44" s="430"/>
      <c r="O44" s="430"/>
    </row>
    <row r="45" spans="1:15" s="13" customFormat="1">
      <c r="A45" s="513"/>
      <c r="B45" s="439" t="s">
        <v>209</v>
      </c>
      <c r="C45" s="240">
        <v>570</v>
      </c>
      <c r="D45" s="446">
        <f t="shared" si="7"/>
        <v>7.6871207012811871</v>
      </c>
      <c r="E45" s="440">
        <v>689</v>
      </c>
      <c r="F45" s="446">
        <f t="shared" si="7"/>
        <v>7.6768802228412261</v>
      </c>
      <c r="G45" s="440">
        <v>447</v>
      </c>
      <c r="H45" s="446">
        <f t="shared" ref="H45" si="12">G45/G$40*100</f>
        <v>8.0642251488363712</v>
      </c>
      <c r="I45" s="440">
        <v>466</v>
      </c>
      <c r="J45" s="446">
        <f t="shared" ref="J45" si="13">I45/I$40*100</f>
        <v>8.6746090841399859</v>
      </c>
      <c r="K45" s="436"/>
      <c r="L45" s="431"/>
      <c r="M45" s="430"/>
      <c r="N45" s="430"/>
      <c r="O45" s="430"/>
    </row>
    <row r="46" spans="1:15" s="13" customFormat="1" ht="22.15" customHeight="1">
      <c r="A46" s="23"/>
      <c r="B46" s="23"/>
      <c r="C46" s="24"/>
      <c r="D46" s="25"/>
      <c r="E46" s="24"/>
      <c r="F46" s="25"/>
      <c r="G46" s="24"/>
      <c r="H46" s="25"/>
      <c r="I46" s="15"/>
      <c r="J46" s="25"/>
      <c r="K46" s="26"/>
      <c r="L46" s="25"/>
      <c r="M46" s="22"/>
      <c r="N46" s="25"/>
    </row>
    <row r="48" spans="1:15">
      <c r="A48" s="504" t="s">
        <v>4</v>
      </c>
      <c r="B48" s="504"/>
      <c r="C48" s="504"/>
      <c r="D48" s="504"/>
      <c r="E48" s="504"/>
      <c r="F48" s="504"/>
      <c r="G48" s="504"/>
      <c r="H48" s="504"/>
      <c r="I48" s="504"/>
      <c r="J48" s="504"/>
      <c r="K48" s="504"/>
      <c r="L48" s="504"/>
      <c r="M48" s="504"/>
      <c r="N48" s="504"/>
      <c r="O48" s="1"/>
    </row>
    <row r="49" spans="1:15" ht="15" customHeight="1">
      <c r="A49" s="520" t="s">
        <v>210</v>
      </c>
      <c r="B49" s="520"/>
      <c r="C49" s="520"/>
      <c r="D49" s="520"/>
      <c r="E49" s="520"/>
      <c r="F49" s="520"/>
      <c r="G49" s="520"/>
      <c r="H49" s="520"/>
      <c r="I49" s="520"/>
      <c r="J49" s="520"/>
      <c r="K49" s="520"/>
      <c r="L49" s="520"/>
      <c r="M49" s="520"/>
      <c r="N49" s="520"/>
      <c r="O49" s="520"/>
    </row>
    <row r="50" spans="1:15">
      <c r="A50" s="520"/>
      <c r="B50" s="520"/>
      <c r="C50" s="520"/>
      <c r="D50" s="520"/>
      <c r="E50" s="520"/>
      <c r="F50" s="520"/>
      <c r="G50" s="520"/>
      <c r="H50" s="520"/>
      <c r="I50" s="520"/>
      <c r="J50" s="520"/>
      <c r="K50" s="520"/>
      <c r="L50" s="520"/>
      <c r="M50" s="520"/>
      <c r="N50" s="520"/>
      <c r="O50" s="520"/>
    </row>
    <row r="51" spans="1:15">
      <c r="A51" s="520"/>
      <c r="B51" s="520"/>
      <c r="C51" s="520"/>
      <c r="D51" s="520"/>
      <c r="E51" s="520"/>
      <c r="F51" s="520"/>
      <c r="G51" s="520"/>
      <c r="H51" s="520"/>
      <c r="I51" s="520"/>
      <c r="J51" s="520"/>
      <c r="K51" s="520"/>
      <c r="L51" s="520"/>
      <c r="M51" s="520"/>
      <c r="N51" s="520"/>
      <c r="O51" s="520"/>
    </row>
    <row r="52" spans="1:15">
      <c r="A52" s="520"/>
      <c r="B52" s="520"/>
      <c r="C52" s="520"/>
      <c r="D52" s="520"/>
      <c r="E52" s="520"/>
      <c r="F52" s="520"/>
      <c r="G52" s="520"/>
      <c r="H52" s="520"/>
      <c r="I52" s="520"/>
      <c r="J52" s="520"/>
      <c r="K52" s="520"/>
      <c r="L52" s="520"/>
      <c r="M52" s="520"/>
      <c r="N52" s="520"/>
      <c r="O52" s="520"/>
    </row>
    <row r="53" spans="1:15">
      <c r="A53" s="520"/>
      <c r="B53" s="520"/>
      <c r="C53" s="520"/>
      <c r="D53" s="520"/>
      <c r="E53" s="520"/>
      <c r="F53" s="520"/>
      <c r="G53" s="520"/>
      <c r="H53" s="520"/>
      <c r="I53" s="520"/>
      <c r="J53" s="520"/>
      <c r="K53" s="520"/>
      <c r="L53" s="520"/>
      <c r="M53" s="520"/>
      <c r="N53" s="520"/>
      <c r="O53" s="520"/>
    </row>
    <row r="54" spans="1:15">
      <c r="A54" s="520"/>
      <c r="B54" s="520"/>
      <c r="C54" s="520"/>
      <c r="D54" s="520"/>
      <c r="E54" s="520"/>
      <c r="F54" s="520"/>
      <c r="G54" s="520"/>
      <c r="H54" s="520"/>
      <c r="I54" s="520"/>
      <c r="J54" s="520"/>
      <c r="K54" s="520"/>
      <c r="L54" s="520"/>
      <c r="M54" s="520"/>
      <c r="N54" s="520"/>
      <c r="O54" s="520"/>
    </row>
    <row r="55" spans="1:15">
      <c r="A55" s="520"/>
      <c r="B55" s="520"/>
      <c r="C55" s="520"/>
      <c r="D55" s="520"/>
      <c r="E55" s="520"/>
      <c r="F55" s="520"/>
      <c r="G55" s="520"/>
      <c r="H55" s="520"/>
      <c r="I55" s="520"/>
      <c r="J55" s="520"/>
      <c r="K55" s="520"/>
      <c r="L55" s="520"/>
      <c r="M55" s="520"/>
      <c r="N55" s="520"/>
      <c r="O55" s="520"/>
    </row>
    <row r="56" spans="1:15">
      <c r="A56" s="520"/>
      <c r="B56" s="520"/>
      <c r="C56" s="520"/>
      <c r="D56" s="520"/>
      <c r="E56" s="520"/>
      <c r="F56" s="520"/>
      <c r="G56" s="520"/>
      <c r="H56" s="520"/>
      <c r="I56" s="520"/>
      <c r="J56" s="520"/>
      <c r="K56" s="520"/>
      <c r="L56" s="520"/>
      <c r="M56" s="520"/>
      <c r="N56" s="520"/>
      <c r="O56" s="520"/>
    </row>
    <row r="58" spans="1:15">
      <c r="A58" s="3" t="s">
        <v>5</v>
      </c>
      <c r="B58" s="3"/>
    </row>
    <row r="69" spans="12:12">
      <c r="L69" s="20"/>
    </row>
  </sheetData>
  <mergeCells count="15">
    <mergeCell ref="A48:N48"/>
    <mergeCell ref="A18:A31"/>
    <mergeCell ref="A16:B16"/>
    <mergeCell ref="A49:O56"/>
    <mergeCell ref="I16:J16"/>
    <mergeCell ref="G16:H16"/>
    <mergeCell ref="E16:F16"/>
    <mergeCell ref="C16:D16"/>
    <mergeCell ref="A32:A45"/>
    <mergeCell ref="A13:N13"/>
    <mergeCell ref="A1:N1"/>
    <mergeCell ref="A3:N3"/>
    <mergeCell ref="A8:N8"/>
    <mergeCell ref="A9:O12"/>
    <mergeCell ref="A4:O7"/>
  </mergeCells>
  <hyperlinks>
    <hyperlink ref="A58" location="Titelseite!A1" display="zurück zum Inhaltsverzeichnis" xr:uid="{00000000-0004-0000-1900-000000000000}"/>
  </hyperlinks>
  <pageMargins left="0.7" right="0.7" top="0.78740157499999996" bottom="0.78740157499999996" header="0.3" footer="0.3"/>
  <pageSetup paperSize="9" orientation="portrait" r:id="rId1"/>
  <ignoredErrors>
    <ignoredError sqref="E26 G26:J26" formulaRange="1"/>
    <ignoredError sqref="D28:D31 F31 F20 F19 H19 H20 J19 J20 F28 H28 F29 H29 F30 H30 H31 J28 J29 J30 J31"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70"/>
  <sheetViews>
    <sheetView zoomScaleNormal="100" workbookViewId="0">
      <selection sqref="A1:AD1"/>
    </sheetView>
  </sheetViews>
  <sheetFormatPr baseColWidth="10" defaultRowHeight="15"/>
  <cols>
    <col min="2" max="2" width="20.7109375" customWidth="1"/>
    <col min="3" max="6" width="11.42578125" hidden="1" customWidth="1"/>
    <col min="7" max="8" width="10.7109375" hidden="1" customWidth="1"/>
    <col min="9" max="10" width="9.7109375" hidden="1" customWidth="1"/>
    <col min="11" max="38" width="9.7109375" customWidth="1"/>
  </cols>
  <sheetData>
    <row r="1" spans="1:30" ht="18.75">
      <c r="A1" s="498" t="s">
        <v>9</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c r="AC1" s="498"/>
      <c r="AD1" s="498"/>
    </row>
    <row r="3" spans="1:30" ht="15.75">
      <c r="A3" s="497" t="s">
        <v>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row>
    <row r="4" spans="1:30">
      <c r="A4" s="499" t="s">
        <v>165</v>
      </c>
      <c r="B4" s="499"/>
      <c r="C4" s="499"/>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row>
    <row r="5" spans="1:30">
      <c r="A5" s="499"/>
      <c r="B5" s="499"/>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row>
    <row r="6" spans="1:30">
      <c r="A6" s="499"/>
      <c r="B6" s="499"/>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row>
    <row r="7" spans="1:30">
      <c r="A7" s="499"/>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row>
    <row r="8" spans="1:30" ht="15.75">
      <c r="A8" s="497" t="s">
        <v>1</v>
      </c>
      <c r="B8" s="497"/>
      <c r="C8" s="497"/>
      <c r="D8" s="497"/>
      <c r="E8" s="497"/>
      <c r="F8" s="497"/>
      <c r="G8" s="497"/>
      <c r="H8" s="497"/>
      <c r="I8" s="497"/>
      <c r="J8" s="497"/>
      <c r="K8" s="497"/>
      <c r="L8" s="497"/>
      <c r="M8" s="497"/>
      <c r="N8" s="497"/>
      <c r="O8" s="497"/>
      <c r="P8" s="497"/>
      <c r="Q8" s="497"/>
      <c r="R8" s="497"/>
      <c r="S8" s="497"/>
      <c r="T8" s="497"/>
      <c r="U8" s="497"/>
      <c r="V8" s="497"/>
      <c r="W8" s="497"/>
      <c r="X8" s="497"/>
      <c r="Y8" s="497"/>
      <c r="Z8" s="497"/>
      <c r="AA8" s="497"/>
      <c r="AB8" s="497"/>
      <c r="AC8" s="497"/>
      <c r="AD8" s="497"/>
    </row>
    <row r="9" spans="1:30">
      <c r="A9" s="499" t="s">
        <v>114</v>
      </c>
      <c r="B9" s="499"/>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row>
    <row r="10" spans="1:30">
      <c r="A10" s="499"/>
      <c r="B10" s="499"/>
      <c r="C10" s="499"/>
      <c r="D10" s="499"/>
      <c r="E10" s="499"/>
      <c r="F10" s="499"/>
      <c r="G10" s="499"/>
      <c r="H10" s="499"/>
      <c r="I10" s="499"/>
      <c r="J10" s="499"/>
      <c r="K10" s="499"/>
      <c r="L10" s="499"/>
      <c r="M10" s="499"/>
      <c r="N10" s="499"/>
      <c r="O10" s="499"/>
      <c r="P10" s="499"/>
      <c r="Q10" s="499"/>
      <c r="R10" s="499"/>
      <c r="S10" s="499"/>
      <c r="T10" s="499"/>
      <c r="U10" s="499"/>
      <c r="V10" s="499"/>
      <c r="W10" s="499"/>
      <c r="X10" s="499"/>
      <c r="Y10" s="499"/>
      <c r="Z10" s="499"/>
      <c r="AA10" s="499"/>
      <c r="AB10" s="499"/>
      <c r="AC10" s="499"/>
      <c r="AD10" s="499"/>
    </row>
    <row r="11" spans="1:30">
      <c r="A11" s="499"/>
      <c r="B11" s="499"/>
      <c r="C11" s="499"/>
      <c r="D11" s="499"/>
      <c r="E11" s="499"/>
      <c r="F11" s="499"/>
      <c r="G11" s="499"/>
      <c r="H11" s="499"/>
      <c r="I11" s="499"/>
      <c r="J11" s="499"/>
      <c r="K11" s="499"/>
      <c r="L11" s="499"/>
      <c r="M11" s="499"/>
      <c r="N11" s="499"/>
      <c r="O11" s="499"/>
      <c r="P11" s="499"/>
      <c r="Q11" s="499"/>
      <c r="R11" s="499"/>
      <c r="S11" s="499"/>
      <c r="T11" s="499"/>
      <c r="U11" s="499"/>
      <c r="V11" s="499"/>
      <c r="W11" s="499"/>
      <c r="X11" s="499"/>
      <c r="Y11" s="499"/>
      <c r="Z11" s="499"/>
      <c r="AA11" s="499"/>
      <c r="AB11" s="499"/>
      <c r="AC11" s="499"/>
      <c r="AD11" s="499"/>
    </row>
    <row r="12" spans="1:30">
      <c r="A12" s="499"/>
      <c r="B12" s="499"/>
      <c r="C12" s="499"/>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row>
    <row r="13" spans="1:30" ht="15.75">
      <c r="A13" s="497" t="s">
        <v>2</v>
      </c>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row>
    <row r="15" spans="1:30">
      <c r="A15" s="510" t="s">
        <v>118</v>
      </c>
      <c r="B15" s="510"/>
      <c r="C15" s="510"/>
      <c r="D15" s="510"/>
      <c r="E15" s="510"/>
      <c r="F15" s="510"/>
      <c r="G15" s="510"/>
      <c r="H15" s="510"/>
      <c r="I15" s="510"/>
      <c r="J15" s="510"/>
      <c r="K15" s="510"/>
      <c r="L15" s="510"/>
      <c r="M15" s="510"/>
      <c r="N15" s="510"/>
      <c r="O15" s="510"/>
      <c r="P15" s="510"/>
      <c r="Q15" s="510"/>
      <c r="R15" s="510"/>
      <c r="S15" s="510"/>
      <c r="T15" s="510"/>
      <c r="U15" s="510"/>
      <c r="V15" s="510"/>
      <c r="W15" s="510"/>
      <c r="X15" s="510"/>
      <c r="Y15" s="510"/>
      <c r="Z15" s="510"/>
      <c r="AA15" s="510"/>
      <c r="AB15" s="510"/>
      <c r="AC15" s="510"/>
      <c r="AD15" s="510"/>
    </row>
    <row r="16" spans="1:30">
      <c r="A16" s="505"/>
      <c r="B16" s="506"/>
      <c r="C16" s="509" t="s">
        <v>12</v>
      </c>
      <c r="D16" s="509"/>
      <c r="E16" s="502" t="s">
        <v>13</v>
      </c>
      <c r="F16" s="503"/>
      <c r="G16" s="509" t="s">
        <v>14</v>
      </c>
      <c r="H16" s="509"/>
      <c r="I16" s="502" t="s">
        <v>15</v>
      </c>
      <c r="J16" s="503"/>
      <c r="K16" s="509" t="s">
        <v>16</v>
      </c>
      <c r="L16" s="509"/>
      <c r="M16" s="502" t="s">
        <v>17</v>
      </c>
      <c r="N16" s="503"/>
      <c r="O16" s="509" t="s">
        <v>18</v>
      </c>
      <c r="P16" s="509"/>
      <c r="Q16" s="502" t="s">
        <v>19</v>
      </c>
      <c r="R16" s="503"/>
      <c r="S16" s="509" t="s">
        <v>20</v>
      </c>
      <c r="T16" s="509"/>
      <c r="U16" s="502" t="s">
        <v>21</v>
      </c>
      <c r="V16" s="503"/>
      <c r="W16" s="502" t="s">
        <v>78</v>
      </c>
      <c r="X16" s="503"/>
      <c r="Y16" s="502" t="s">
        <v>163</v>
      </c>
      <c r="Z16" s="503"/>
      <c r="AA16" s="502" t="s">
        <v>216</v>
      </c>
      <c r="AB16" s="503"/>
      <c r="AC16" s="502" t="s">
        <v>242</v>
      </c>
      <c r="AD16" s="503"/>
    </row>
    <row r="17" spans="1:30" ht="30">
      <c r="A17" s="507"/>
      <c r="B17" s="508"/>
      <c r="C17" s="37" t="s">
        <v>8</v>
      </c>
      <c r="D17" s="38" t="s">
        <v>27</v>
      </c>
      <c r="E17" s="37" t="s">
        <v>8</v>
      </c>
      <c r="F17" s="38" t="s">
        <v>27</v>
      </c>
      <c r="G17" s="37" t="s">
        <v>8</v>
      </c>
      <c r="H17" s="38" t="s">
        <v>27</v>
      </c>
      <c r="I17" s="37" t="s">
        <v>8</v>
      </c>
      <c r="J17" s="38" t="s">
        <v>27</v>
      </c>
      <c r="K17" s="37" t="s">
        <v>8</v>
      </c>
      <c r="L17" s="38" t="s">
        <v>27</v>
      </c>
      <c r="M17" s="37" t="s">
        <v>8</v>
      </c>
      <c r="N17" s="38" t="s">
        <v>27</v>
      </c>
      <c r="O17" s="37" t="s">
        <v>8</v>
      </c>
      <c r="P17" s="38" t="s">
        <v>27</v>
      </c>
      <c r="Q17" s="37" t="s">
        <v>8</v>
      </c>
      <c r="R17" s="38" t="s">
        <v>27</v>
      </c>
      <c r="S17" s="37" t="s">
        <v>8</v>
      </c>
      <c r="T17" s="38" t="s">
        <v>27</v>
      </c>
      <c r="U17" s="37" t="s">
        <v>8</v>
      </c>
      <c r="V17" s="39" t="s">
        <v>27</v>
      </c>
      <c r="W17" s="37" t="s">
        <v>8</v>
      </c>
      <c r="X17" s="39" t="s">
        <v>27</v>
      </c>
      <c r="Y17" s="37" t="s">
        <v>8</v>
      </c>
      <c r="Z17" s="39" t="s">
        <v>27</v>
      </c>
      <c r="AA17" s="37" t="s">
        <v>8</v>
      </c>
      <c r="AB17" s="39" t="s">
        <v>27</v>
      </c>
      <c r="AC17" s="37" t="s">
        <v>8</v>
      </c>
      <c r="AD17" s="39" t="s">
        <v>27</v>
      </c>
    </row>
    <row r="18" spans="1:30" ht="30">
      <c r="A18" s="511" t="s">
        <v>22</v>
      </c>
      <c r="B18" s="40" t="s">
        <v>80</v>
      </c>
      <c r="C18" s="41">
        <v>15059</v>
      </c>
      <c r="D18" s="42">
        <v>100</v>
      </c>
      <c r="E18" s="41">
        <v>14701</v>
      </c>
      <c r="F18" s="42">
        <v>100</v>
      </c>
      <c r="G18" s="41">
        <v>14590</v>
      </c>
      <c r="H18" s="42">
        <v>100</v>
      </c>
      <c r="I18" s="41">
        <v>14457</v>
      </c>
      <c r="J18" s="42">
        <v>100</v>
      </c>
      <c r="K18" s="41">
        <v>14480</v>
      </c>
      <c r="L18" s="42">
        <v>100</v>
      </c>
      <c r="M18" s="41">
        <v>14444</v>
      </c>
      <c r="N18" s="42">
        <v>100</v>
      </c>
      <c r="O18" s="41">
        <v>14577</v>
      </c>
      <c r="P18" s="42">
        <v>100</v>
      </c>
      <c r="Q18" s="41">
        <v>14802</v>
      </c>
      <c r="R18" s="42">
        <v>100</v>
      </c>
      <c r="S18" s="41">
        <v>14946</v>
      </c>
      <c r="T18" s="42">
        <v>100</v>
      </c>
      <c r="U18" s="41">
        <v>15709</v>
      </c>
      <c r="V18" s="42">
        <v>100</v>
      </c>
      <c r="W18" s="41">
        <v>15798</v>
      </c>
      <c r="X18" s="42">
        <v>100</v>
      </c>
      <c r="Y18" s="41">
        <f>SUM(Y19:Y25)</f>
        <v>16209</v>
      </c>
      <c r="Z18" s="42">
        <v>100</v>
      </c>
      <c r="AA18" s="41">
        <f>SUM(AA19:AA25)</f>
        <v>16388</v>
      </c>
      <c r="AB18" s="42">
        <v>100</v>
      </c>
      <c r="AC18" s="41">
        <f>SUM(AC19:AC25)</f>
        <v>16451</v>
      </c>
      <c r="AD18" s="42">
        <v>100</v>
      </c>
    </row>
    <row r="19" spans="1:30">
      <c r="A19" s="512"/>
      <c r="B19" s="43" t="s">
        <v>81</v>
      </c>
      <c r="C19" s="34">
        <v>775</v>
      </c>
      <c r="D19" s="44">
        <f>C19/C18*100</f>
        <v>5.146424065342984</v>
      </c>
      <c r="E19" s="34">
        <v>778</v>
      </c>
      <c r="F19" s="44">
        <f>E19/E18*100</f>
        <v>5.2921569961227126</v>
      </c>
      <c r="G19" s="34">
        <v>754</v>
      </c>
      <c r="H19" s="44">
        <f>G19/G18*100</f>
        <v>5.1679232350925295</v>
      </c>
      <c r="I19" s="34">
        <v>704</v>
      </c>
      <c r="J19" s="44">
        <f>I19/I18*100</f>
        <v>4.8696133361001595</v>
      </c>
      <c r="K19" s="34">
        <v>730</v>
      </c>
      <c r="L19" s="44">
        <f>K19/K18*100</f>
        <v>5.041436464088398</v>
      </c>
      <c r="M19" s="34">
        <v>667</v>
      </c>
      <c r="N19" s="44">
        <f>M19/M18*100</f>
        <v>4.6178343949044587</v>
      </c>
      <c r="O19" s="34">
        <v>631</v>
      </c>
      <c r="P19" s="44">
        <f>O19/O18*100</f>
        <v>4.3287370515195169</v>
      </c>
      <c r="Q19" s="34">
        <v>652</v>
      </c>
      <c r="R19" s="44">
        <f>Q19/Q18*100</f>
        <v>4.4048101607890828</v>
      </c>
      <c r="S19" s="34">
        <v>680</v>
      </c>
      <c r="T19" s="44">
        <f>S19/S18*100</f>
        <v>4.5497122976047102</v>
      </c>
      <c r="U19" s="34">
        <v>739</v>
      </c>
      <c r="V19" s="44">
        <f>U19/U18*100</f>
        <v>4.7043096314214781</v>
      </c>
      <c r="W19" s="34">
        <v>752</v>
      </c>
      <c r="X19" s="44">
        <f>W19/W18*100</f>
        <v>4.7600962147107229</v>
      </c>
      <c r="Y19" s="34">
        <v>791</v>
      </c>
      <c r="Z19" s="44">
        <f>Y19/Y18*100</f>
        <v>4.8800049355296444</v>
      </c>
      <c r="AA19" s="34">
        <v>820</v>
      </c>
      <c r="AB19" s="44">
        <f>AA19/AA18*100</f>
        <v>5.0036612155235538</v>
      </c>
      <c r="AC19" s="34">
        <v>815</v>
      </c>
      <c r="AD19" s="44">
        <f>AC19/AC18*100</f>
        <v>4.9541061333657526</v>
      </c>
    </row>
    <row r="20" spans="1:30" hidden="1">
      <c r="A20" s="512"/>
      <c r="B20" s="43" t="s">
        <v>82</v>
      </c>
      <c r="C20" s="45">
        <v>0</v>
      </c>
      <c r="D20" s="46">
        <v>0</v>
      </c>
      <c r="E20" s="45">
        <v>0</v>
      </c>
      <c r="F20" s="46">
        <v>0</v>
      </c>
      <c r="G20" s="45">
        <v>0</v>
      </c>
      <c r="H20" s="47">
        <v>0</v>
      </c>
      <c r="I20" s="45">
        <v>0</v>
      </c>
      <c r="J20" s="47">
        <v>0</v>
      </c>
      <c r="K20" s="45">
        <v>0</v>
      </c>
      <c r="L20" s="47">
        <v>0</v>
      </c>
      <c r="M20" s="45">
        <v>0</v>
      </c>
      <c r="N20" s="47">
        <v>0</v>
      </c>
      <c r="O20" s="45">
        <v>0</v>
      </c>
      <c r="P20" s="47">
        <v>0</v>
      </c>
      <c r="Q20" s="45">
        <v>0</v>
      </c>
      <c r="R20" s="47">
        <v>0</v>
      </c>
      <c r="S20" s="45">
        <v>0</v>
      </c>
      <c r="T20" s="47">
        <v>0</v>
      </c>
      <c r="U20" s="45">
        <v>0</v>
      </c>
      <c r="V20" s="47">
        <v>0</v>
      </c>
      <c r="W20" s="45">
        <v>0</v>
      </c>
      <c r="X20" s="47">
        <v>0</v>
      </c>
      <c r="Y20" s="45">
        <v>0</v>
      </c>
      <c r="Z20" s="47">
        <v>0</v>
      </c>
      <c r="AA20" s="45">
        <v>0</v>
      </c>
      <c r="AB20" s="47">
        <v>0</v>
      </c>
      <c r="AC20" s="45">
        <v>0</v>
      </c>
      <c r="AD20" s="47">
        <v>0</v>
      </c>
    </row>
    <row r="21" spans="1:30">
      <c r="A21" s="512"/>
      <c r="B21" s="43" t="s">
        <v>83</v>
      </c>
      <c r="C21" s="33">
        <v>6103</v>
      </c>
      <c r="D21" s="48">
        <f>C21/C18*100</f>
        <v>40.527259446178363</v>
      </c>
      <c r="E21" s="33">
        <v>5720</v>
      </c>
      <c r="F21" s="48">
        <f>E21/E18*100</f>
        <v>38.908917760696546</v>
      </c>
      <c r="G21" s="33">
        <v>5614</v>
      </c>
      <c r="H21" s="48">
        <f>G21/G18*100</f>
        <v>38.478409869773813</v>
      </c>
      <c r="I21" s="33">
        <v>5608</v>
      </c>
      <c r="J21" s="48">
        <f>I21/I18*100</f>
        <v>38.790897143252408</v>
      </c>
      <c r="K21" s="33">
        <v>5682</v>
      </c>
      <c r="L21" s="48">
        <f>K21/K18*100</f>
        <v>39.240331491712709</v>
      </c>
      <c r="M21" s="33">
        <v>5792</v>
      </c>
      <c r="N21" s="48">
        <f>M21/M18*100</f>
        <v>40.09969537524232</v>
      </c>
      <c r="O21" s="33">
        <v>6006</v>
      </c>
      <c r="P21" s="48">
        <f>O21/O18*100</f>
        <v>41.201893393702413</v>
      </c>
      <c r="Q21" s="33">
        <v>6183</v>
      </c>
      <c r="R21" s="48">
        <f>Q21/Q18*100</f>
        <v>41.771382245642478</v>
      </c>
      <c r="S21" s="33">
        <v>6261</v>
      </c>
      <c r="T21" s="48">
        <f>S21/S18*100</f>
        <v>41.890806904857484</v>
      </c>
      <c r="U21" s="33">
        <v>6852</v>
      </c>
      <c r="V21" s="48">
        <f>U21/U18*100</f>
        <v>43.618307976319308</v>
      </c>
      <c r="W21" s="33">
        <v>7025</v>
      </c>
      <c r="X21" s="48">
        <f>W21/W18*100</f>
        <v>44.467654133434614</v>
      </c>
      <c r="Y21" s="33">
        <v>7409</v>
      </c>
      <c r="Z21" s="48">
        <f>Y21/Y18*100</f>
        <v>45.709173915725835</v>
      </c>
      <c r="AA21" s="33">
        <v>7608</v>
      </c>
      <c r="AB21" s="48">
        <f>AA21/AA18*100</f>
        <v>46.424212838662434</v>
      </c>
      <c r="AC21" s="33">
        <v>7667</v>
      </c>
      <c r="AD21" s="48">
        <f>AC21/AC18*100</f>
        <v>46.605069600632184</v>
      </c>
    </row>
    <row r="22" spans="1:30">
      <c r="A22" s="512"/>
      <c r="B22" s="43" t="s">
        <v>84</v>
      </c>
      <c r="C22" s="33">
        <v>1146</v>
      </c>
      <c r="D22" s="48">
        <f>C22/C18*100</f>
        <v>7.6100670695265284</v>
      </c>
      <c r="E22" s="33">
        <v>1013</v>
      </c>
      <c r="F22" s="48">
        <f>E22/E18*100</f>
        <v>6.8906877083191622</v>
      </c>
      <c r="G22" s="33">
        <v>939</v>
      </c>
      <c r="H22" s="48">
        <f>G22/G18*100</f>
        <v>6.4359150102810139</v>
      </c>
      <c r="I22" s="33">
        <v>857</v>
      </c>
      <c r="J22" s="48">
        <f>I22/I18*100</f>
        <v>5.9279241889741989</v>
      </c>
      <c r="K22" s="33">
        <v>760</v>
      </c>
      <c r="L22" s="48">
        <f>K22/K18*100</f>
        <v>5.2486187845303869</v>
      </c>
      <c r="M22" s="33">
        <v>701</v>
      </c>
      <c r="N22" s="48">
        <f>M22/M18*100</f>
        <v>4.8532262531154808</v>
      </c>
      <c r="O22" s="33">
        <v>689</v>
      </c>
      <c r="P22" s="48">
        <f>O22/O18*100</f>
        <v>4.7266241339095831</v>
      </c>
      <c r="Q22" s="33">
        <v>589</v>
      </c>
      <c r="R22" s="48">
        <f>Q22/Q18*100</f>
        <v>3.9791920010809347</v>
      </c>
      <c r="S22" s="33">
        <v>528</v>
      </c>
      <c r="T22" s="48">
        <f>S22/S18*100</f>
        <v>3.5327177840224806</v>
      </c>
      <c r="U22" s="33">
        <v>450</v>
      </c>
      <c r="V22" s="48">
        <f>U22/U18*100</f>
        <v>2.8645999108791136</v>
      </c>
      <c r="W22" s="33">
        <v>360</v>
      </c>
      <c r="X22" s="48">
        <f>W22/W18*100</f>
        <v>2.2787694644891761</v>
      </c>
      <c r="Y22" s="33">
        <v>274</v>
      </c>
      <c r="Z22" s="48">
        <f>Y22/Y18*100</f>
        <v>1.6904189030785368</v>
      </c>
      <c r="AA22" s="33">
        <v>279</v>
      </c>
      <c r="AB22" s="48">
        <f>AA22/AA18*100</f>
        <v>1.7024652184525262</v>
      </c>
      <c r="AC22" s="33">
        <v>297</v>
      </c>
      <c r="AD22" s="48">
        <f>AC22/AC18*100</f>
        <v>1.8053613762081331</v>
      </c>
    </row>
    <row r="23" spans="1:30">
      <c r="A23" s="512"/>
      <c r="B23" s="43" t="s">
        <v>85</v>
      </c>
      <c r="C23" s="34">
        <v>3975</v>
      </c>
      <c r="D23" s="44">
        <f>C23/C18*100</f>
        <v>26.396175044823693</v>
      </c>
      <c r="E23" s="34">
        <v>4237</v>
      </c>
      <c r="F23" s="44">
        <f>E23/E18*100</f>
        <v>28.821168627984488</v>
      </c>
      <c r="G23" s="34">
        <v>4378</v>
      </c>
      <c r="H23" s="44">
        <f>G23/G18*100</f>
        <v>30.006854009595614</v>
      </c>
      <c r="I23" s="34">
        <v>4440</v>
      </c>
      <c r="J23" s="44">
        <f>I23/I18*100</f>
        <v>30.711765926540775</v>
      </c>
      <c r="K23" s="34">
        <v>4537</v>
      </c>
      <c r="L23" s="44">
        <f>K23/K18*100</f>
        <v>31.332872928176798</v>
      </c>
      <c r="M23" s="34">
        <v>4502</v>
      </c>
      <c r="N23" s="44">
        <f>M23/M18*100</f>
        <v>31.168651343118249</v>
      </c>
      <c r="O23" s="34">
        <v>4478</v>
      </c>
      <c r="P23" s="44">
        <f>O23/O18*100</f>
        <v>30.719626809357209</v>
      </c>
      <c r="Q23" s="34">
        <v>4537</v>
      </c>
      <c r="R23" s="44">
        <f>Q23/Q18*100</f>
        <v>30.651263342791513</v>
      </c>
      <c r="S23" s="34">
        <v>4597</v>
      </c>
      <c r="T23" s="44">
        <f>S23/S18*100</f>
        <v>30.757393282483608</v>
      </c>
      <c r="U23" s="34">
        <v>4765</v>
      </c>
      <c r="V23" s="44">
        <f>U23/U18*100</f>
        <v>30.332930167419953</v>
      </c>
      <c r="W23" s="34">
        <v>4728</v>
      </c>
      <c r="X23" s="44">
        <f>W23/W18*100</f>
        <v>29.927838966957843</v>
      </c>
      <c r="Y23" s="34">
        <v>4833</v>
      </c>
      <c r="Z23" s="44">
        <f>Y23/Y18*100</f>
        <v>29.816768461965577</v>
      </c>
      <c r="AA23" s="34">
        <v>4849</v>
      </c>
      <c r="AB23" s="44">
        <f>AA23/AA18*100</f>
        <v>29.588723456187456</v>
      </c>
      <c r="AC23" s="34">
        <v>4889</v>
      </c>
      <c r="AD23" s="44">
        <f>AC23/AC18*100</f>
        <v>29.718558142362166</v>
      </c>
    </row>
    <row r="24" spans="1:30">
      <c r="A24" s="512"/>
      <c r="B24" s="43" t="s">
        <v>86</v>
      </c>
      <c r="C24" s="35">
        <v>0</v>
      </c>
      <c r="D24" s="49">
        <v>0</v>
      </c>
      <c r="E24" s="35">
        <v>0</v>
      </c>
      <c r="F24" s="50">
        <v>0</v>
      </c>
      <c r="G24" s="35">
        <v>0</v>
      </c>
      <c r="H24" s="49">
        <v>0</v>
      </c>
      <c r="I24" s="35">
        <v>0</v>
      </c>
      <c r="J24" s="50">
        <v>0</v>
      </c>
      <c r="K24" s="35">
        <v>0</v>
      </c>
      <c r="L24" s="50">
        <v>0</v>
      </c>
      <c r="M24" s="35">
        <v>0</v>
      </c>
      <c r="N24" s="50">
        <v>0</v>
      </c>
      <c r="O24" s="35">
        <v>0</v>
      </c>
      <c r="P24" s="50">
        <v>0</v>
      </c>
      <c r="Q24" s="36">
        <v>65</v>
      </c>
      <c r="R24" s="44">
        <f>Q24/Q18*100</f>
        <v>0.43912984731793003</v>
      </c>
      <c r="S24" s="36">
        <v>161</v>
      </c>
      <c r="T24" s="44">
        <f>S24/S18*100</f>
        <v>1.0772112939917036</v>
      </c>
      <c r="U24" s="36">
        <v>240</v>
      </c>
      <c r="V24" s="44">
        <f>U24/U18*100</f>
        <v>1.5277866191355274</v>
      </c>
      <c r="W24" s="36">
        <v>322</v>
      </c>
      <c r="X24" s="44">
        <f>W24/W18*100</f>
        <v>2.0382326876819854</v>
      </c>
      <c r="Y24" s="36">
        <v>402</v>
      </c>
      <c r="Z24" s="44">
        <f>Y24/Y18*100</f>
        <v>2.4801036461225245</v>
      </c>
      <c r="AA24" s="36">
        <v>435</v>
      </c>
      <c r="AB24" s="44">
        <f>AA24/AA18*100</f>
        <v>2.6543812545765193</v>
      </c>
      <c r="AC24" s="36">
        <v>414</v>
      </c>
      <c r="AD24" s="44">
        <f>AC24/AC18*100</f>
        <v>2.5165643425931554</v>
      </c>
    </row>
    <row r="25" spans="1:30">
      <c r="A25" s="513"/>
      <c r="B25" s="51" t="s">
        <v>87</v>
      </c>
      <c r="C25" s="52">
        <v>3060</v>
      </c>
      <c r="D25" s="53">
        <f>C25/C18*100</f>
        <v>20.320074374128428</v>
      </c>
      <c r="E25" s="52">
        <v>2953</v>
      </c>
      <c r="F25" s="53">
        <f>E25/E18*100</f>
        <v>20.087068906877086</v>
      </c>
      <c r="G25" s="52">
        <v>2905</v>
      </c>
      <c r="H25" s="53">
        <f>G25/G18*100</f>
        <v>19.910897875257024</v>
      </c>
      <c r="I25" s="52">
        <v>2848</v>
      </c>
      <c r="J25" s="53">
        <f>I25/I18*100</f>
        <v>19.699799405132463</v>
      </c>
      <c r="K25" s="52">
        <v>2771</v>
      </c>
      <c r="L25" s="53">
        <f>K25/K18*100</f>
        <v>19.136740331491715</v>
      </c>
      <c r="M25" s="52">
        <v>2782</v>
      </c>
      <c r="N25" s="53">
        <f>M25/M18*100</f>
        <v>19.260592633619495</v>
      </c>
      <c r="O25" s="52">
        <v>2773</v>
      </c>
      <c r="P25" s="53">
        <f>O25/O18*100</f>
        <v>19.023118611511286</v>
      </c>
      <c r="Q25" s="52">
        <v>2776</v>
      </c>
      <c r="R25" s="53">
        <f>Q25/Q18*100</f>
        <v>18.754222402378058</v>
      </c>
      <c r="S25" s="52">
        <v>2719</v>
      </c>
      <c r="T25" s="53">
        <f>S25/S18*100</f>
        <v>18.19215843704001</v>
      </c>
      <c r="U25" s="52">
        <v>2663</v>
      </c>
      <c r="V25" s="53">
        <f>U25/U18*100</f>
        <v>16.952065694824622</v>
      </c>
      <c r="W25" s="52">
        <v>2611</v>
      </c>
      <c r="X25" s="53">
        <f>W25/W18*100</f>
        <v>16.527408532725662</v>
      </c>
      <c r="Y25" s="52">
        <v>2500</v>
      </c>
      <c r="Z25" s="53">
        <f>Y25/Y18*100</f>
        <v>15.42353013757789</v>
      </c>
      <c r="AA25" s="52">
        <v>2397</v>
      </c>
      <c r="AB25" s="53">
        <f>AA25/AA18*100</f>
        <v>14.626556016597512</v>
      </c>
      <c r="AC25" s="52">
        <v>2369</v>
      </c>
      <c r="AD25" s="53">
        <f>AC25/AC18*100</f>
        <v>14.400340404838612</v>
      </c>
    </row>
    <row r="26" spans="1:30" ht="30">
      <c r="A26" s="511" t="s">
        <v>88</v>
      </c>
      <c r="B26" s="54" t="s">
        <v>80</v>
      </c>
      <c r="C26" s="41">
        <v>9171</v>
      </c>
      <c r="D26" s="42">
        <v>100</v>
      </c>
      <c r="E26" s="41">
        <v>8792</v>
      </c>
      <c r="F26" s="42">
        <v>100</v>
      </c>
      <c r="G26" s="41">
        <v>8769</v>
      </c>
      <c r="H26" s="42">
        <v>100</v>
      </c>
      <c r="I26" s="41">
        <v>8855</v>
      </c>
      <c r="J26" s="42">
        <v>100</v>
      </c>
      <c r="K26" s="41">
        <v>8783</v>
      </c>
      <c r="L26" s="42">
        <v>100</v>
      </c>
      <c r="M26" s="41">
        <v>8642</v>
      </c>
      <c r="N26" s="42">
        <v>100</v>
      </c>
      <c r="O26" s="41">
        <v>8783</v>
      </c>
      <c r="P26" s="42">
        <v>100</v>
      </c>
      <c r="Q26" s="41">
        <v>8794</v>
      </c>
      <c r="R26" s="42">
        <v>100</v>
      </c>
      <c r="S26" s="41">
        <v>8765</v>
      </c>
      <c r="T26" s="42">
        <v>100</v>
      </c>
      <c r="U26" s="41">
        <v>8873</v>
      </c>
      <c r="V26" s="42">
        <v>100</v>
      </c>
      <c r="W26" s="41">
        <v>9298</v>
      </c>
      <c r="X26" s="42">
        <v>100</v>
      </c>
      <c r="Y26" s="41">
        <f>SUM(Y27:Y33)</f>
        <v>9374</v>
      </c>
      <c r="Z26" s="42">
        <v>100</v>
      </c>
      <c r="AA26" s="41">
        <f>SUM(AA27:AA33)</f>
        <v>9429</v>
      </c>
      <c r="AB26" s="42">
        <v>100</v>
      </c>
      <c r="AC26" s="41">
        <f>SUM(AC27:AC33)</f>
        <v>9575</v>
      </c>
      <c r="AD26" s="42">
        <v>100</v>
      </c>
    </row>
    <row r="27" spans="1:30">
      <c r="A27" s="512"/>
      <c r="B27" s="43" t="s">
        <v>81</v>
      </c>
      <c r="C27" s="34">
        <v>388</v>
      </c>
      <c r="D27" s="44">
        <f>C27/C26*100</f>
        <v>4.2307272925526114</v>
      </c>
      <c r="E27" s="34">
        <v>418</v>
      </c>
      <c r="F27" s="44">
        <f>E27/E26*100</f>
        <v>4.7543221110100093</v>
      </c>
      <c r="G27" s="34">
        <v>401</v>
      </c>
      <c r="H27" s="44">
        <f>G27/G26*100</f>
        <v>4.572927357737484</v>
      </c>
      <c r="I27" s="34">
        <v>422</v>
      </c>
      <c r="J27" s="44">
        <f>I27/I26*100</f>
        <v>4.7656691134951998</v>
      </c>
      <c r="K27" s="34">
        <v>432</v>
      </c>
      <c r="L27" s="44">
        <f>K27/K26*100</f>
        <v>4.9185927359672093</v>
      </c>
      <c r="M27" s="34">
        <v>388</v>
      </c>
      <c r="N27" s="44">
        <f>M27/M26*100</f>
        <v>4.4897014579958343</v>
      </c>
      <c r="O27" s="34">
        <v>387</v>
      </c>
      <c r="P27" s="44">
        <f>O27/O26*100</f>
        <v>4.406239325970625</v>
      </c>
      <c r="Q27" s="34">
        <v>370</v>
      </c>
      <c r="R27" s="44">
        <f>Q27/Q26*100</f>
        <v>4.2074141460086425</v>
      </c>
      <c r="S27" s="34">
        <v>349</v>
      </c>
      <c r="T27" s="44">
        <f>S27/S26*100</f>
        <v>3.9817455790074159</v>
      </c>
      <c r="U27" s="34">
        <v>339</v>
      </c>
      <c r="V27" s="44">
        <f>U27/U26*100</f>
        <v>3.8205792854727827</v>
      </c>
      <c r="W27" s="34">
        <v>335</v>
      </c>
      <c r="X27" s="44">
        <f>W27/W26*100</f>
        <v>3.6029253602925362</v>
      </c>
      <c r="Y27" s="34">
        <v>310</v>
      </c>
      <c r="Z27" s="44">
        <f>Y27/Y26*100</f>
        <v>3.3070194154043095</v>
      </c>
      <c r="AA27" s="34">
        <v>324</v>
      </c>
      <c r="AB27" s="44">
        <f>AA27/AA26*100</f>
        <v>3.4362074451161311</v>
      </c>
      <c r="AC27" s="34">
        <v>311</v>
      </c>
      <c r="AD27" s="44">
        <f>AC27/AC26*100</f>
        <v>3.2480417754569189</v>
      </c>
    </row>
    <row r="28" spans="1:30">
      <c r="A28" s="512"/>
      <c r="B28" s="43" t="s">
        <v>82</v>
      </c>
      <c r="C28" s="33">
        <v>104</v>
      </c>
      <c r="D28" s="48">
        <f>C28/C26*100</f>
        <v>1.1340093773852362</v>
      </c>
      <c r="E28" s="33">
        <v>143</v>
      </c>
      <c r="F28" s="48">
        <f>E28/E26*100</f>
        <v>1.6264786169244767</v>
      </c>
      <c r="G28" s="33">
        <v>155</v>
      </c>
      <c r="H28" s="48">
        <f>G28/G26*100</f>
        <v>1.7675903751853117</v>
      </c>
      <c r="I28" s="33">
        <v>129</v>
      </c>
      <c r="J28" s="48">
        <f>I28/I26*100</f>
        <v>1.4568040654997176</v>
      </c>
      <c r="K28" s="33">
        <v>143</v>
      </c>
      <c r="L28" s="48">
        <f>K28/K26*100</f>
        <v>1.6281452806558123</v>
      </c>
      <c r="M28" s="33">
        <v>132</v>
      </c>
      <c r="N28" s="48">
        <f>M28/M26*100</f>
        <v>1.5274242073594075</v>
      </c>
      <c r="O28" s="33">
        <v>119</v>
      </c>
      <c r="P28" s="48">
        <f>O28/O26*100</f>
        <v>1.354890128657634</v>
      </c>
      <c r="Q28" s="33">
        <v>151</v>
      </c>
      <c r="R28" s="48">
        <f>Q28/Q26*100</f>
        <v>1.7170798271548784</v>
      </c>
      <c r="S28" s="33">
        <v>158</v>
      </c>
      <c r="T28" s="48">
        <f>S28/S26*100</f>
        <v>1.8026240730176839</v>
      </c>
      <c r="U28" s="33">
        <v>143</v>
      </c>
      <c r="V28" s="48">
        <f>U28/U26*100</f>
        <v>1.6116307900371916</v>
      </c>
      <c r="W28" s="33">
        <v>144</v>
      </c>
      <c r="X28" s="48">
        <f>W28/W26*100</f>
        <v>1.5487201548720155</v>
      </c>
      <c r="Y28" s="33">
        <v>148</v>
      </c>
      <c r="Z28" s="48">
        <f>Y28/Y26*100</f>
        <v>1.5788350757414125</v>
      </c>
      <c r="AA28" s="33">
        <v>155</v>
      </c>
      <c r="AB28" s="48">
        <f>AA28/AA26*100</f>
        <v>1.6438646728179023</v>
      </c>
      <c r="AC28" s="33">
        <v>154</v>
      </c>
      <c r="AD28" s="48">
        <f>AC28/AC26*100</f>
        <v>1.6083550913838123</v>
      </c>
    </row>
    <row r="29" spans="1:30">
      <c r="A29" s="512"/>
      <c r="B29" s="43" t="s">
        <v>83</v>
      </c>
      <c r="C29" s="33">
        <v>5541</v>
      </c>
      <c r="D29" s="48">
        <f>C29/C26*100</f>
        <v>60.418711154726857</v>
      </c>
      <c r="E29" s="33">
        <v>5187</v>
      </c>
      <c r="F29" s="48">
        <f>E29/E26*100</f>
        <v>58.996815286624205</v>
      </c>
      <c r="G29" s="33">
        <v>5232</v>
      </c>
      <c r="H29" s="48">
        <f>G29/G26*100</f>
        <v>59.664728019158396</v>
      </c>
      <c r="I29" s="33">
        <v>5318</v>
      </c>
      <c r="J29" s="48">
        <f>I29/I26*100</f>
        <v>60.056465273856574</v>
      </c>
      <c r="K29" s="33">
        <v>5277</v>
      </c>
      <c r="L29" s="48">
        <f>K29/K26*100</f>
        <v>60.08197654559946</v>
      </c>
      <c r="M29" s="33">
        <v>5251</v>
      </c>
      <c r="N29" s="48">
        <f>M29/M26*100</f>
        <v>60.761397824577642</v>
      </c>
      <c r="O29" s="33">
        <v>5386</v>
      </c>
      <c r="P29" s="48">
        <f>O29/O26*100</f>
        <v>61.323010360924513</v>
      </c>
      <c r="Q29" s="33">
        <v>5342</v>
      </c>
      <c r="R29" s="48">
        <f>Q29/Q26*100</f>
        <v>60.745963156697748</v>
      </c>
      <c r="S29" s="33">
        <v>5296</v>
      </c>
      <c r="T29" s="48">
        <f>S29/S26*100</f>
        <v>60.422133485453514</v>
      </c>
      <c r="U29" s="33">
        <v>5387</v>
      </c>
      <c r="V29" s="48">
        <f>U29/U26*100</f>
        <v>60.712273188324126</v>
      </c>
      <c r="W29" s="33">
        <v>5847</v>
      </c>
      <c r="X29" s="48">
        <f>W29/W26*100</f>
        <v>62.884491288449127</v>
      </c>
      <c r="Y29" s="33">
        <v>5965</v>
      </c>
      <c r="Z29" s="48">
        <f>Y29/Y26*100</f>
        <v>63.633454235118414</v>
      </c>
      <c r="AA29" s="33">
        <v>5908</v>
      </c>
      <c r="AB29" s="48">
        <f>AA29/AA26*100</f>
        <v>62.657757980697845</v>
      </c>
      <c r="AC29" s="33">
        <v>6015</v>
      </c>
      <c r="AD29" s="48">
        <f>AC29/AC26*100</f>
        <v>62.819843342036549</v>
      </c>
    </row>
    <row r="30" spans="1:30">
      <c r="A30" s="512"/>
      <c r="B30" s="43" t="s">
        <v>84</v>
      </c>
      <c r="C30" s="33">
        <v>256</v>
      </c>
      <c r="D30" s="48">
        <f>C30/C26*100</f>
        <v>2.7914076981790426</v>
      </c>
      <c r="E30" s="33">
        <v>275</v>
      </c>
      <c r="F30" s="48">
        <f>E30/E26*100</f>
        <v>3.1278434940855324</v>
      </c>
      <c r="G30" s="33">
        <v>271</v>
      </c>
      <c r="H30" s="48">
        <f>G30/G26*100</f>
        <v>3.0904322043562549</v>
      </c>
      <c r="I30" s="33">
        <v>308</v>
      </c>
      <c r="J30" s="48">
        <f>I30/I26*100</f>
        <v>3.4782608695652173</v>
      </c>
      <c r="K30" s="33">
        <v>302</v>
      </c>
      <c r="L30" s="48">
        <f>K30/K26*100</f>
        <v>3.4384606626437435</v>
      </c>
      <c r="M30" s="33">
        <v>242</v>
      </c>
      <c r="N30" s="48">
        <f>M30/M26*100</f>
        <v>2.8002777134922474</v>
      </c>
      <c r="O30" s="33">
        <v>250</v>
      </c>
      <c r="P30" s="48">
        <f>O30/O26*100</f>
        <v>2.8464078333143572</v>
      </c>
      <c r="Q30" s="33">
        <v>265</v>
      </c>
      <c r="R30" s="48">
        <f>Q30/Q26*100</f>
        <v>3.0134182397088924</v>
      </c>
      <c r="S30" s="33">
        <v>277</v>
      </c>
      <c r="T30" s="48">
        <f>S30/S26*100</f>
        <v>3.1602966343411296</v>
      </c>
      <c r="U30" s="33">
        <v>285</v>
      </c>
      <c r="V30" s="48">
        <f>U30/U26*100</f>
        <v>3.2119914346895073</v>
      </c>
      <c r="W30" s="33">
        <v>286</v>
      </c>
      <c r="X30" s="48">
        <f>W30/W26*100</f>
        <v>3.0759303075930311</v>
      </c>
      <c r="Y30" s="33">
        <v>293</v>
      </c>
      <c r="Z30" s="48">
        <f>Y30/Y26*100</f>
        <v>3.1256667377853637</v>
      </c>
      <c r="AA30" s="33">
        <v>314</v>
      </c>
      <c r="AB30" s="48">
        <f>AA30/AA26*100</f>
        <v>3.3301516597730405</v>
      </c>
      <c r="AC30" s="33">
        <v>318</v>
      </c>
      <c r="AD30" s="48">
        <f>AC30/AC26*100</f>
        <v>3.3211488250652739</v>
      </c>
    </row>
    <row r="31" spans="1:30">
      <c r="A31" s="512"/>
      <c r="B31" s="43" t="s">
        <v>85</v>
      </c>
      <c r="C31" s="34">
        <v>1589</v>
      </c>
      <c r="D31" s="44">
        <f>C31/C26*100</f>
        <v>17.326354814087885</v>
      </c>
      <c r="E31" s="34">
        <v>1558</v>
      </c>
      <c r="F31" s="44">
        <f>E31/E26*100</f>
        <v>17.720655141037305</v>
      </c>
      <c r="G31" s="34">
        <v>1549</v>
      </c>
      <c r="H31" s="44">
        <f>G31/G26*100</f>
        <v>17.664499942980953</v>
      </c>
      <c r="I31" s="34">
        <v>1545</v>
      </c>
      <c r="J31" s="44">
        <f>I31/I26*100</f>
        <v>17.447769621682667</v>
      </c>
      <c r="K31" s="34">
        <v>1574</v>
      </c>
      <c r="L31" s="44">
        <f>K31/K26*100</f>
        <v>17.920983718547191</v>
      </c>
      <c r="M31" s="34">
        <v>1543</v>
      </c>
      <c r="N31" s="44">
        <f>M31/M26*100</f>
        <v>17.854663272390649</v>
      </c>
      <c r="O31" s="34">
        <v>1516</v>
      </c>
      <c r="P31" s="44">
        <f>O31/O26*100</f>
        <v>17.260617101218262</v>
      </c>
      <c r="Q31" s="34">
        <v>1551</v>
      </c>
      <c r="R31" s="44">
        <f>Q31/Q26*100</f>
        <v>17.637025244484878</v>
      </c>
      <c r="S31" s="34">
        <v>1594</v>
      </c>
      <c r="T31" s="44">
        <f>S31/S26*100</f>
        <v>18.18596691386195</v>
      </c>
      <c r="U31" s="34">
        <v>1570</v>
      </c>
      <c r="V31" s="44">
        <f>U31/U26*100</f>
        <v>17.69412825425448</v>
      </c>
      <c r="W31" s="34">
        <v>1543</v>
      </c>
      <c r="X31" s="44">
        <f>W31/W26*100</f>
        <v>16.594966659496666</v>
      </c>
      <c r="Y31" s="34">
        <v>1529</v>
      </c>
      <c r="Z31" s="44">
        <f>Y31/Y26*100</f>
        <v>16.311073181139321</v>
      </c>
      <c r="AA31" s="34">
        <v>1548</v>
      </c>
      <c r="AB31" s="44">
        <f>AA31/AA26*100</f>
        <v>16.417435571110403</v>
      </c>
      <c r="AC31" s="34">
        <v>1589</v>
      </c>
      <c r="AD31" s="44">
        <f>AC31/AC26*100</f>
        <v>16.595300261096604</v>
      </c>
    </row>
    <row r="32" spans="1:30" hidden="1">
      <c r="A32" s="512"/>
      <c r="B32" s="43" t="s">
        <v>86</v>
      </c>
      <c r="C32" s="55">
        <v>0</v>
      </c>
      <c r="D32" s="56">
        <v>0</v>
      </c>
      <c r="E32" s="55">
        <v>0</v>
      </c>
      <c r="F32" s="56">
        <v>0</v>
      </c>
      <c r="G32" s="55">
        <v>0</v>
      </c>
      <c r="H32" s="56">
        <v>0</v>
      </c>
      <c r="I32" s="55">
        <v>0</v>
      </c>
      <c r="J32" s="57">
        <v>0</v>
      </c>
      <c r="K32" s="55">
        <v>0</v>
      </c>
      <c r="L32" s="56">
        <v>0</v>
      </c>
      <c r="M32" s="55">
        <v>0</v>
      </c>
      <c r="N32" s="57">
        <v>0</v>
      </c>
      <c r="O32" s="55">
        <v>0</v>
      </c>
      <c r="P32" s="56">
        <v>0</v>
      </c>
      <c r="Q32" s="55">
        <v>0</v>
      </c>
      <c r="R32" s="56">
        <v>0</v>
      </c>
      <c r="S32" s="55">
        <v>0</v>
      </c>
      <c r="T32" s="57">
        <v>0</v>
      </c>
      <c r="U32" s="55">
        <v>0</v>
      </c>
      <c r="V32" s="56">
        <v>0</v>
      </c>
      <c r="W32" s="55">
        <v>0</v>
      </c>
      <c r="X32" s="56">
        <v>0</v>
      </c>
      <c r="Y32" s="55">
        <v>0</v>
      </c>
      <c r="Z32" s="56">
        <v>0</v>
      </c>
      <c r="AA32" s="55">
        <v>0</v>
      </c>
      <c r="AB32" s="56">
        <v>0</v>
      </c>
      <c r="AC32" s="55">
        <v>0</v>
      </c>
      <c r="AD32" s="56">
        <v>0</v>
      </c>
    </row>
    <row r="33" spans="1:30">
      <c r="A33" s="513"/>
      <c r="B33" s="51" t="s">
        <v>87</v>
      </c>
      <c r="C33" s="52">
        <v>1293</v>
      </c>
      <c r="D33" s="53">
        <f>C33/C26*100</f>
        <v>14.098789663068366</v>
      </c>
      <c r="E33" s="52">
        <v>1211</v>
      </c>
      <c r="F33" s="53">
        <f>E33/E26*100</f>
        <v>13.773885350318471</v>
      </c>
      <c r="G33" s="52">
        <v>1161</v>
      </c>
      <c r="H33" s="53">
        <f>G33/G26*100</f>
        <v>13.239822100581595</v>
      </c>
      <c r="I33" s="52">
        <v>1133</v>
      </c>
      <c r="J33" s="53">
        <f>I33/I26*100</f>
        <v>12.795031055900621</v>
      </c>
      <c r="K33" s="52">
        <v>1055</v>
      </c>
      <c r="L33" s="53">
        <f>K33/K26*100</f>
        <v>12.011841056586588</v>
      </c>
      <c r="M33" s="52">
        <v>1086</v>
      </c>
      <c r="N33" s="53">
        <f>M33/M26*100</f>
        <v>12.566535524184216</v>
      </c>
      <c r="O33" s="52">
        <v>1125</v>
      </c>
      <c r="P33" s="53">
        <f>O33/O26*100</f>
        <v>12.808835249914608</v>
      </c>
      <c r="Q33" s="52">
        <v>1115</v>
      </c>
      <c r="R33" s="53">
        <f>Q33/Q26*100</f>
        <v>12.679099385944962</v>
      </c>
      <c r="S33" s="52">
        <v>1091</v>
      </c>
      <c r="T33" s="53">
        <f>S33/S26*100</f>
        <v>12.447233314318311</v>
      </c>
      <c r="U33" s="52">
        <v>1149</v>
      </c>
      <c r="V33" s="53">
        <f>U33/U26*100</f>
        <v>12.949397047221908</v>
      </c>
      <c r="W33" s="52">
        <v>1143</v>
      </c>
      <c r="X33" s="53">
        <f>W33/W26*100</f>
        <v>12.292966229296622</v>
      </c>
      <c r="Y33" s="52">
        <v>1129</v>
      </c>
      <c r="Z33" s="53">
        <f>Y33/Y26*100</f>
        <v>12.043951354811181</v>
      </c>
      <c r="AA33" s="52">
        <v>1180</v>
      </c>
      <c r="AB33" s="53">
        <f>AA33/AA26*100</f>
        <v>12.514582670484675</v>
      </c>
      <c r="AC33" s="52">
        <v>1188</v>
      </c>
      <c r="AD33" s="53">
        <f>AC33/AC26*100</f>
        <v>12.407310704960835</v>
      </c>
    </row>
    <row r="34" spans="1:30" ht="30">
      <c r="A34" s="511" t="s">
        <v>23</v>
      </c>
      <c r="B34" s="54" t="s">
        <v>80</v>
      </c>
      <c r="C34" s="41">
        <v>30139</v>
      </c>
      <c r="D34" s="42">
        <v>100</v>
      </c>
      <c r="E34" s="41">
        <v>29789</v>
      </c>
      <c r="F34" s="42">
        <v>100</v>
      </c>
      <c r="G34" s="41">
        <v>30214</v>
      </c>
      <c r="H34" s="42">
        <v>100</v>
      </c>
      <c r="I34" s="41">
        <v>30657</v>
      </c>
      <c r="J34" s="42">
        <v>100</v>
      </c>
      <c r="K34" s="41">
        <v>30938</v>
      </c>
      <c r="L34" s="42">
        <v>100</v>
      </c>
      <c r="M34" s="41">
        <v>31077</v>
      </c>
      <c r="N34" s="42">
        <v>100</v>
      </c>
      <c r="O34" s="41">
        <v>31646</v>
      </c>
      <c r="P34" s="42">
        <v>100</v>
      </c>
      <c r="Q34" s="41">
        <v>32607</v>
      </c>
      <c r="R34" s="42">
        <v>100</v>
      </c>
      <c r="S34" s="41">
        <v>34273</v>
      </c>
      <c r="T34" s="42">
        <v>100</v>
      </c>
      <c r="U34" s="41">
        <v>36051</v>
      </c>
      <c r="V34" s="42">
        <v>100</v>
      </c>
      <c r="W34" s="41">
        <v>36871</v>
      </c>
      <c r="X34" s="42">
        <v>100</v>
      </c>
      <c r="Y34" s="41">
        <f>SUM(Y35:Y41)</f>
        <v>37555</v>
      </c>
      <c r="Z34" s="42">
        <v>100</v>
      </c>
      <c r="AA34" s="41">
        <f>SUM(AA35:AA41)</f>
        <v>38045</v>
      </c>
      <c r="AB34" s="42">
        <v>100</v>
      </c>
      <c r="AC34" s="41">
        <f>SUM(AC35:AC41)</f>
        <v>38952</v>
      </c>
      <c r="AD34" s="42">
        <v>100</v>
      </c>
    </row>
    <row r="35" spans="1:30">
      <c r="A35" s="512"/>
      <c r="B35" s="43" t="s">
        <v>81</v>
      </c>
      <c r="C35" s="34">
        <v>1568</v>
      </c>
      <c r="D35" s="44">
        <f>C35/C34*100</f>
        <v>5.202561465211188</v>
      </c>
      <c r="E35" s="34">
        <v>1624</v>
      </c>
      <c r="F35" s="44">
        <f>E35/E34*100</f>
        <v>5.4516767934472457</v>
      </c>
      <c r="G35" s="34">
        <v>1676</v>
      </c>
      <c r="H35" s="44">
        <f>G35/G34*100</f>
        <v>5.5470973720791683</v>
      </c>
      <c r="I35" s="34">
        <v>1757</v>
      </c>
      <c r="J35" s="44">
        <f>I35/I34*100</f>
        <v>5.7311543856215552</v>
      </c>
      <c r="K35" s="34">
        <v>1746</v>
      </c>
      <c r="L35" s="44">
        <f>K35/K34*100</f>
        <v>5.6435451548257802</v>
      </c>
      <c r="M35" s="34">
        <v>1685</v>
      </c>
      <c r="N35" s="44">
        <f>M35/M34*100</f>
        <v>5.4220162821379159</v>
      </c>
      <c r="O35" s="34">
        <v>1602</v>
      </c>
      <c r="P35" s="44">
        <f>O35/O34*100</f>
        <v>5.062251153384314</v>
      </c>
      <c r="Q35" s="34">
        <v>1475</v>
      </c>
      <c r="R35" s="44">
        <f>Q35/Q34*100</f>
        <v>4.523568558898396</v>
      </c>
      <c r="S35" s="34">
        <v>1406</v>
      </c>
      <c r="T35" s="44">
        <f>S35/S34*100</f>
        <v>4.1023546231727597</v>
      </c>
      <c r="U35" s="34">
        <v>1363</v>
      </c>
      <c r="V35" s="44">
        <f>U35/U34*100</f>
        <v>3.7807550414690296</v>
      </c>
      <c r="W35" s="34">
        <v>1300</v>
      </c>
      <c r="X35" s="44">
        <f>W35/W34*100</f>
        <v>3.5258061891459413</v>
      </c>
      <c r="Y35" s="34">
        <v>1275</v>
      </c>
      <c r="Z35" s="44">
        <f>Y35/Y34*100</f>
        <v>3.3950206363999467</v>
      </c>
      <c r="AA35" s="34">
        <v>1263</v>
      </c>
      <c r="AB35" s="44">
        <f>AA35/AA34*100</f>
        <v>3.3197529241687471</v>
      </c>
      <c r="AC35" s="34">
        <v>1273</v>
      </c>
      <c r="AD35" s="44">
        <f>AC35/AC34*100</f>
        <v>3.2681248716368865</v>
      </c>
    </row>
    <row r="36" spans="1:30">
      <c r="A36" s="512"/>
      <c r="B36" s="43" t="s">
        <v>82</v>
      </c>
      <c r="C36" s="33">
        <v>522</v>
      </c>
      <c r="D36" s="48">
        <f>C36/C34*100</f>
        <v>1.7319751816583164</v>
      </c>
      <c r="E36" s="33">
        <v>457</v>
      </c>
      <c r="F36" s="48">
        <f>E36/E34*100</f>
        <v>1.5341233341166203</v>
      </c>
      <c r="G36" s="33">
        <v>218</v>
      </c>
      <c r="H36" s="48">
        <f>G36/G34*100</f>
        <v>0.72151982524657443</v>
      </c>
      <c r="I36" s="33">
        <v>216</v>
      </c>
      <c r="J36" s="48">
        <f>I36/I34*100</f>
        <v>0.70456991877874553</v>
      </c>
      <c r="K36" s="33">
        <v>213</v>
      </c>
      <c r="L36" s="48">
        <f>K36/K34*100</f>
        <v>0.68847372163682208</v>
      </c>
      <c r="M36" s="33">
        <v>226</v>
      </c>
      <c r="N36" s="48">
        <f>M36/M34*100</f>
        <v>0.72722592270811215</v>
      </c>
      <c r="O36" s="33">
        <v>268</v>
      </c>
      <c r="P36" s="48">
        <f>O36/O34*100</f>
        <v>0.84686848258863689</v>
      </c>
      <c r="Q36" s="33">
        <v>254</v>
      </c>
      <c r="R36" s="48">
        <f>Q36/Q34*100</f>
        <v>0.77897383997301195</v>
      </c>
      <c r="S36" s="33">
        <v>267</v>
      </c>
      <c r="T36" s="48">
        <f>S36/S34*100</f>
        <v>0.77903889358970613</v>
      </c>
      <c r="U36" s="33">
        <v>270</v>
      </c>
      <c r="V36" s="48">
        <f>U36/U34*100</f>
        <v>0.74893900307897143</v>
      </c>
      <c r="W36" s="33">
        <v>262</v>
      </c>
      <c r="X36" s="48">
        <f>W36/W34*100</f>
        <v>0.71058555504325893</v>
      </c>
      <c r="Y36" s="33">
        <v>283</v>
      </c>
      <c r="Z36" s="48">
        <f>Y36/Y34*100</f>
        <v>0.75356144321661567</v>
      </c>
      <c r="AA36" s="33">
        <v>308</v>
      </c>
      <c r="AB36" s="48">
        <f>AA36/AA34*100</f>
        <v>0.80956761729530824</v>
      </c>
      <c r="AC36" s="33">
        <v>302</v>
      </c>
      <c r="AD36" s="48">
        <f>AC36/AC34*100</f>
        <v>0.77531320599712472</v>
      </c>
    </row>
    <row r="37" spans="1:30">
      <c r="A37" s="512"/>
      <c r="B37" s="43" t="s">
        <v>83</v>
      </c>
      <c r="C37" s="33">
        <v>12908</v>
      </c>
      <c r="D37" s="48">
        <f>C37/C34*100</f>
        <v>42.828229204684959</v>
      </c>
      <c r="E37" s="33">
        <v>12484</v>
      </c>
      <c r="F37" s="48">
        <f>E37/E34*100</f>
        <v>41.908086877706538</v>
      </c>
      <c r="G37" s="33">
        <v>12862</v>
      </c>
      <c r="H37" s="48">
        <f>G37/G34*100</f>
        <v>42.569669689547887</v>
      </c>
      <c r="I37" s="33">
        <v>13086</v>
      </c>
      <c r="J37" s="48">
        <f>I37/I34*100</f>
        <v>42.68519424601233</v>
      </c>
      <c r="K37" s="33">
        <v>13437</v>
      </c>
      <c r="L37" s="48">
        <f>K37/K34*100</f>
        <v>43.432025341004589</v>
      </c>
      <c r="M37" s="33">
        <v>13763</v>
      </c>
      <c r="N37" s="48">
        <f>M37/M34*100</f>
        <v>44.286771567397111</v>
      </c>
      <c r="O37" s="33">
        <v>14157</v>
      </c>
      <c r="P37" s="48">
        <f>O37/O34*100</f>
        <v>44.735511597042283</v>
      </c>
      <c r="Q37" s="33">
        <v>14645</v>
      </c>
      <c r="R37" s="48">
        <f>Q37/Q34*100</f>
        <v>44.913668844113225</v>
      </c>
      <c r="S37" s="33">
        <v>15836</v>
      </c>
      <c r="T37" s="48">
        <f>S37/S34*100</f>
        <v>46.205467860998453</v>
      </c>
      <c r="U37" s="33">
        <v>17314</v>
      </c>
      <c r="V37" s="48">
        <f>U37/U34*100</f>
        <v>48.026407034478936</v>
      </c>
      <c r="W37" s="33">
        <v>18095</v>
      </c>
      <c r="X37" s="48">
        <f>W37/W34*100</f>
        <v>49.076509994304466</v>
      </c>
      <c r="Y37" s="33">
        <v>18669</v>
      </c>
      <c r="Z37" s="48">
        <f>Y37/Y34*100</f>
        <v>49.711090400745576</v>
      </c>
      <c r="AA37" s="33">
        <v>19018</v>
      </c>
      <c r="AB37" s="48">
        <f>AA37/AA34*100</f>
        <v>49.98817190169536</v>
      </c>
      <c r="AC37" s="33">
        <v>19573</v>
      </c>
      <c r="AD37" s="48">
        <f>AC37/AC34*100</f>
        <v>50.249024440336818</v>
      </c>
    </row>
    <row r="38" spans="1:30">
      <c r="A38" s="512"/>
      <c r="B38" s="43" t="s">
        <v>84</v>
      </c>
      <c r="C38" s="33">
        <v>2161</v>
      </c>
      <c r="D38" s="48">
        <f>C38/C34*100</f>
        <v>7.1701118152559804</v>
      </c>
      <c r="E38" s="33">
        <v>2012</v>
      </c>
      <c r="F38" s="48">
        <f>E38/E34*100</f>
        <v>6.754171002719124</v>
      </c>
      <c r="G38" s="33">
        <v>2051</v>
      </c>
      <c r="H38" s="48">
        <f>G38/G34*100</f>
        <v>6.7882438604620372</v>
      </c>
      <c r="I38" s="33">
        <v>1950</v>
      </c>
      <c r="J38" s="48">
        <f>I38/I34*100</f>
        <v>6.3607006556414518</v>
      </c>
      <c r="K38" s="33">
        <v>1808</v>
      </c>
      <c r="L38" s="48">
        <f>K38/K34*100</f>
        <v>5.8439459564289873</v>
      </c>
      <c r="M38" s="33">
        <v>1608</v>
      </c>
      <c r="N38" s="48">
        <f>M38/M34*100</f>
        <v>5.1742446182063899</v>
      </c>
      <c r="O38" s="33">
        <v>1624</v>
      </c>
      <c r="P38" s="48">
        <f>O38/O34*100</f>
        <v>5.1317702079251726</v>
      </c>
      <c r="Q38" s="33">
        <v>1661</v>
      </c>
      <c r="R38" s="48">
        <f>Q38/Q34*100</f>
        <v>5.0939982212408381</v>
      </c>
      <c r="S38" s="33">
        <v>1583</v>
      </c>
      <c r="T38" s="48">
        <f>S38/S34*100</f>
        <v>4.6187961369007668</v>
      </c>
      <c r="U38" s="33">
        <v>1522</v>
      </c>
      <c r="V38" s="48">
        <f>U38/U34*100</f>
        <v>4.2217968988377574</v>
      </c>
      <c r="W38" s="33">
        <v>1325</v>
      </c>
      <c r="X38" s="48">
        <f>W38/W34*100</f>
        <v>3.5936101543218246</v>
      </c>
      <c r="Y38" s="33">
        <v>1251</v>
      </c>
      <c r="Z38" s="48">
        <f>Y38/Y34*100</f>
        <v>3.3311143655971245</v>
      </c>
      <c r="AA38" s="33">
        <v>1196</v>
      </c>
      <c r="AB38" s="48">
        <f>AA38/AA34*100</f>
        <v>3.1436456827441188</v>
      </c>
      <c r="AC38" s="33">
        <v>1257</v>
      </c>
      <c r="AD38" s="48">
        <f>AC38/AC34*100</f>
        <v>3.2270486752926679</v>
      </c>
    </row>
    <row r="39" spans="1:30">
      <c r="A39" s="512"/>
      <c r="B39" s="43" t="s">
        <v>85</v>
      </c>
      <c r="C39" s="34">
        <v>7002</v>
      </c>
      <c r="D39" s="44">
        <f>C39/C34*100</f>
        <v>23.232356747071901</v>
      </c>
      <c r="E39" s="34">
        <v>7323</v>
      </c>
      <c r="F39" s="44">
        <f>E39/E34*100</f>
        <v>24.582899728087547</v>
      </c>
      <c r="G39" s="34">
        <v>7625</v>
      </c>
      <c r="H39" s="44">
        <f>G39/G34*100</f>
        <v>25.236645263785</v>
      </c>
      <c r="I39" s="34">
        <v>7820</v>
      </c>
      <c r="J39" s="44">
        <f>I39/I34*100</f>
        <v>25.508040578008284</v>
      </c>
      <c r="K39" s="34">
        <v>7966</v>
      </c>
      <c r="L39" s="44">
        <f>K39/K34*100</f>
        <v>25.748270735018426</v>
      </c>
      <c r="M39" s="34">
        <v>8039</v>
      </c>
      <c r="N39" s="44">
        <f>M39/M34*100</f>
        <v>25.86800527721466</v>
      </c>
      <c r="O39" s="34">
        <v>8197</v>
      </c>
      <c r="P39" s="44">
        <f>O39/O34*100</f>
        <v>25.902167730518865</v>
      </c>
      <c r="Q39" s="34">
        <v>8585</v>
      </c>
      <c r="R39" s="44">
        <f>Q39/Q34*100</f>
        <v>26.328702425859479</v>
      </c>
      <c r="S39" s="34">
        <v>9058</v>
      </c>
      <c r="T39" s="44">
        <f>S39/S34*100</f>
        <v>26.428967408747411</v>
      </c>
      <c r="U39" s="34">
        <v>9544</v>
      </c>
      <c r="V39" s="44">
        <f>U39/U34*100</f>
        <v>26.473606834761863</v>
      </c>
      <c r="W39" s="34">
        <v>9937</v>
      </c>
      <c r="X39" s="44">
        <f>W39/W34*100</f>
        <v>26.950720078110169</v>
      </c>
      <c r="Y39" s="34">
        <v>10192</v>
      </c>
      <c r="Z39" s="44">
        <f>Y39/Y34*100</f>
        <v>27.138863000931966</v>
      </c>
      <c r="AA39" s="34">
        <v>10393</v>
      </c>
      <c r="AB39" s="44">
        <f>AA39/AA34*100</f>
        <v>27.317650151136814</v>
      </c>
      <c r="AC39" s="34">
        <v>10676</v>
      </c>
      <c r="AD39" s="44">
        <f>AC39/AC34*100</f>
        <v>27.408092010679812</v>
      </c>
    </row>
    <row r="40" spans="1:30" hidden="1">
      <c r="A40" s="512"/>
      <c r="B40" s="43" t="s">
        <v>86</v>
      </c>
      <c r="C40" s="35">
        <v>0</v>
      </c>
      <c r="D40" s="50">
        <v>0</v>
      </c>
      <c r="E40" s="35">
        <v>0</v>
      </c>
      <c r="F40" s="50">
        <v>0</v>
      </c>
      <c r="G40" s="35">
        <v>0</v>
      </c>
      <c r="H40" s="50">
        <v>0</v>
      </c>
      <c r="I40" s="35">
        <v>0</v>
      </c>
      <c r="J40" s="50">
        <v>0</v>
      </c>
      <c r="K40" s="35">
        <v>0</v>
      </c>
      <c r="L40" s="50">
        <v>0</v>
      </c>
      <c r="M40" s="35">
        <v>0</v>
      </c>
      <c r="N40" s="50">
        <v>0</v>
      </c>
      <c r="O40" s="35">
        <v>0</v>
      </c>
      <c r="P40" s="49">
        <v>0</v>
      </c>
      <c r="Q40" s="35">
        <v>0</v>
      </c>
      <c r="R40" s="50">
        <v>0</v>
      </c>
      <c r="S40" s="35">
        <v>0</v>
      </c>
      <c r="T40" s="50">
        <v>0</v>
      </c>
      <c r="U40" s="35">
        <v>0</v>
      </c>
      <c r="V40" s="50">
        <v>0</v>
      </c>
      <c r="W40" s="35">
        <v>0</v>
      </c>
      <c r="X40" s="50">
        <v>0</v>
      </c>
      <c r="Y40" s="35">
        <v>0</v>
      </c>
      <c r="Z40" s="50">
        <v>0</v>
      </c>
      <c r="AA40" s="35">
        <v>0</v>
      </c>
      <c r="AB40" s="50">
        <v>0</v>
      </c>
      <c r="AC40" s="35">
        <v>0</v>
      </c>
      <c r="AD40" s="50">
        <v>0</v>
      </c>
    </row>
    <row r="41" spans="1:30">
      <c r="A41" s="513"/>
      <c r="B41" s="51" t="s">
        <v>87</v>
      </c>
      <c r="C41" s="52">
        <v>5978</v>
      </c>
      <c r="D41" s="53">
        <f>C41/C34*100</f>
        <v>19.834765586117655</v>
      </c>
      <c r="E41" s="52">
        <v>5889</v>
      </c>
      <c r="F41" s="53">
        <f>E41/E34*100</f>
        <v>19.769042263922927</v>
      </c>
      <c r="G41" s="52">
        <v>5782</v>
      </c>
      <c r="H41" s="53">
        <f>G41/G34*100</f>
        <v>19.136823988879328</v>
      </c>
      <c r="I41" s="52">
        <v>5828</v>
      </c>
      <c r="J41" s="53">
        <f>I41/I34*100</f>
        <v>19.010340215937632</v>
      </c>
      <c r="K41" s="52">
        <v>5768</v>
      </c>
      <c r="L41" s="53">
        <f>K41/K34*100</f>
        <v>18.643739091085397</v>
      </c>
      <c r="M41" s="52">
        <v>5756</v>
      </c>
      <c r="N41" s="53">
        <f>M41/M34*100</f>
        <v>18.521736332335813</v>
      </c>
      <c r="O41" s="52">
        <v>5798</v>
      </c>
      <c r="P41" s="53">
        <f>O41/O34*100</f>
        <v>18.321430828540734</v>
      </c>
      <c r="Q41" s="52">
        <v>5987</v>
      </c>
      <c r="R41" s="53">
        <f>Q41/Q34*100</f>
        <v>18.361088109915048</v>
      </c>
      <c r="S41" s="52">
        <v>6123</v>
      </c>
      <c r="T41" s="53">
        <f>S41/S34*100</f>
        <v>17.865375076590905</v>
      </c>
      <c r="U41" s="52">
        <v>6038</v>
      </c>
      <c r="V41" s="53">
        <f>U41/U34*100</f>
        <v>16.748495187373443</v>
      </c>
      <c r="W41" s="36">
        <v>5952</v>
      </c>
      <c r="X41" s="53">
        <f>W41/W34*100</f>
        <v>16.14276802907434</v>
      </c>
      <c r="Y41" s="36">
        <v>5885</v>
      </c>
      <c r="Z41" s="53">
        <f>Y41/Y34*100</f>
        <v>15.670350153108773</v>
      </c>
      <c r="AA41" s="36">
        <v>5867</v>
      </c>
      <c r="AB41" s="53">
        <f>AA41/AA34*100</f>
        <v>15.421211722959653</v>
      </c>
      <c r="AC41" s="36">
        <v>5871</v>
      </c>
      <c r="AD41" s="53">
        <f>AC41/AC34*100</f>
        <v>15.072396796056687</v>
      </c>
    </row>
    <row r="42" spans="1:30" ht="30">
      <c r="A42" s="511" t="s">
        <v>24</v>
      </c>
      <c r="B42" s="54" t="s">
        <v>80</v>
      </c>
      <c r="C42" s="41">
        <v>6758</v>
      </c>
      <c r="D42" s="42">
        <v>100</v>
      </c>
      <c r="E42" s="41">
        <v>6664</v>
      </c>
      <c r="F42" s="42">
        <v>100</v>
      </c>
      <c r="G42" s="41">
        <v>6702</v>
      </c>
      <c r="H42" s="42">
        <v>100</v>
      </c>
      <c r="I42" s="41">
        <v>6771</v>
      </c>
      <c r="J42" s="42">
        <v>100</v>
      </c>
      <c r="K42" s="41">
        <v>6764</v>
      </c>
      <c r="L42" s="42">
        <v>100</v>
      </c>
      <c r="M42" s="41">
        <v>6784</v>
      </c>
      <c r="N42" s="42">
        <v>100</v>
      </c>
      <c r="O42" s="41">
        <v>6864</v>
      </c>
      <c r="P42" s="42">
        <v>100</v>
      </c>
      <c r="Q42" s="41">
        <v>7084</v>
      </c>
      <c r="R42" s="42">
        <v>100</v>
      </c>
      <c r="S42" s="41">
        <v>7169</v>
      </c>
      <c r="T42" s="42">
        <v>100</v>
      </c>
      <c r="U42" s="41">
        <v>7548</v>
      </c>
      <c r="V42" s="42">
        <v>100</v>
      </c>
      <c r="W42" s="41">
        <v>7674</v>
      </c>
      <c r="X42" s="42">
        <v>100</v>
      </c>
      <c r="Y42" s="41">
        <f>SUM(Y43:Y49)</f>
        <v>7577</v>
      </c>
      <c r="Z42" s="42">
        <v>100</v>
      </c>
      <c r="AA42" s="41">
        <f>SUM(AA43:AA49)</f>
        <v>7703</v>
      </c>
      <c r="AB42" s="42">
        <v>100</v>
      </c>
      <c r="AC42" s="41">
        <f>SUM(AC43:AC49)</f>
        <v>7806</v>
      </c>
      <c r="AD42" s="42">
        <v>100</v>
      </c>
    </row>
    <row r="43" spans="1:30">
      <c r="A43" s="512"/>
      <c r="B43" s="43" t="s">
        <v>81</v>
      </c>
      <c r="C43" s="34">
        <v>407</v>
      </c>
      <c r="D43" s="44">
        <f>C43/C42*100</f>
        <v>6.0224918614974845</v>
      </c>
      <c r="E43" s="34">
        <v>376</v>
      </c>
      <c r="F43" s="44">
        <f>E43/E42*100</f>
        <v>5.6422569027611047</v>
      </c>
      <c r="G43" s="34">
        <v>392</v>
      </c>
      <c r="H43" s="44">
        <f>G43/G42*100</f>
        <v>5.8490002984183826</v>
      </c>
      <c r="I43" s="34">
        <v>381</v>
      </c>
      <c r="J43" s="44">
        <f>I43/I42*100</f>
        <v>5.6269384138236598</v>
      </c>
      <c r="K43" s="34">
        <v>383</v>
      </c>
      <c r="L43" s="44">
        <f>K43/K42*100</f>
        <v>5.6623299822590187</v>
      </c>
      <c r="M43" s="34">
        <v>385</v>
      </c>
      <c r="N43" s="44">
        <f>M43/M42*100</f>
        <v>5.6751179245283021</v>
      </c>
      <c r="O43" s="34">
        <v>372</v>
      </c>
      <c r="P43" s="44">
        <f>O43/O42*100</f>
        <v>5.4195804195804191</v>
      </c>
      <c r="Q43" s="34">
        <v>405</v>
      </c>
      <c r="R43" s="44">
        <f>Q43/Q42*100</f>
        <v>5.7171089779785431</v>
      </c>
      <c r="S43" s="34">
        <v>437</v>
      </c>
      <c r="T43" s="44">
        <f>S43/S42*100</f>
        <v>6.0956897754219561</v>
      </c>
      <c r="U43" s="34">
        <v>411</v>
      </c>
      <c r="V43" s="44">
        <f>U43/U42*100</f>
        <v>5.4451510333863276</v>
      </c>
      <c r="W43" s="34">
        <v>441</v>
      </c>
      <c r="X43" s="44">
        <f>W43/W42*100</f>
        <v>5.746677091477717</v>
      </c>
      <c r="Y43" s="34">
        <v>409</v>
      </c>
      <c r="Z43" s="44">
        <f>Y43/Y42*100</f>
        <v>5.3979147419823148</v>
      </c>
      <c r="AA43" s="34">
        <v>393</v>
      </c>
      <c r="AB43" s="44">
        <f>AA43/AA42*100</f>
        <v>5.1019083473971181</v>
      </c>
      <c r="AC43" s="34">
        <v>382</v>
      </c>
      <c r="AD43" s="44">
        <f>AC43/AC42*100</f>
        <v>4.8936715347168844</v>
      </c>
    </row>
    <row r="44" spans="1:30">
      <c r="A44" s="512"/>
      <c r="B44" s="43" t="s">
        <v>82</v>
      </c>
      <c r="C44" s="33">
        <v>592</v>
      </c>
      <c r="D44" s="48">
        <f>C44/C42*100</f>
        <v>8.7599881621781588</v>
      </c>
      <c r="E44" s="33">
        <v>554</v>
      </c>
      <c r="F44" s="48">
        <f>E44/E42*100</f>
        <v>8.3133253301320522</v>
      </c>
      <c r="G44" s="33">
        <v>592</v>
      </c>
      <c r="H44" s="48">
        <f>G44/G42*100</f>
        <v>8.833184124142047</v>
      </c>
      <c r="I44" s="33">
        <v>612</v>
      </c>
      <c r="J44" s="48">
        <f>I44/I42*100</f>
        <v>9.0385467434647762</v>
      </c>
      <c r="K44" s="33">
        <v>571</v>
      </c>
      <c r="L44" s="48">
        <f>K44/K42*100</f>
        <v>8.4417504435245405</v>
      </c>
      <c r="M44" s="33">
        <v>557</v>
      </c>
      <c r="N44" s="48">
        <f>M44/M42*100</f>
        <v>8.2104952830188669</v>
      </c>
      <c r="O44" s="33">
        <v>498</v>
      </c>
      <c r="P44" s="48">
        <f>O44/O42*100</f>
        <v>7.255244755244755</v>
      </c>
      <c r="Q44" s="33">
        <v>429</v>
      </c>
      <c r="R44" s="48">
        <f>Q44/Q42*100</f>
        <v>6.0559006211180124</v>
      </c>
      <c r="S44" s="33">
        <v>420</v>
      </c>
      <c r="T44" s="48">
        <f>S44/S42*100</f>
        <v>5.8585576788952434</v>
      </c>
      <c r="U44" s="33">
        <v>393</v>
      </c>
      <c r="V44" s="48">
        <f>U44/U42*100</f>
        <v>5.2066772655007947</v>
      </c>
      <c r="W44" s="33">
        <v>244</v>
      </c>
      <c r="X44" s="48">
        <f>W44/W42*100</f>
        <v>3.1795673703414131</v>
      </c>
      <c r="Y44" s="33">
        <v>111</v>
      </c>
      <c r="Z44" s="48">
        <f>Y44/Y42*100</f>
        <v>1.4649597466015574</v>
      </c>
      <c r="AA44" s="33">
        <v>118</v>
      </c>
      <c r="AB44" s="48">
        <f>AA44/AA42*100</f>
        <v>1.531870699727379</v>
      </c>
      <c r="AC44" s="33">
        <v>124</v>
      </c>
      <c r="AD44" s="48">
        <f>AC44/AC42*100</f>
        <v>1.5885216500128105</v>
      </c>
    </row>
    <row r="45" spans="1:30">
      <c r="A45" s="512"/>
      <c r="B45" s="43" t="s">
        <v>83</v>
      </c>
      <c r="C45" s="33">
        <v>2369</v>
      </c>
      <c r="D45" s="48">
        <f>C45/C42*100</f>
        <v>35.054749926013614</v>
      </c>
      <c r="E45" s="33">
        <v>2307</v>
      </c>
      <c r="F45" s="48">
        <f>E45/E42*100</f>
        <v>34.618847539015604</v>
      </c>
      <c r="G45" s="33">
        <v>2231</v>
      </c>
      <c r="H45" s="48">
        <f>G45/G42*100</f>
        <v>33.288570575947482</v>
      </c>
      <c r="I45" s="33">
        <v>2281</v>
      </c>
      <c r="J45" s="48">
        <f>I45/I42*100</f>
        <v>33.687786146802537</v>
      </c>
      <c r="K45" s="33">
        <v>2293</v>
      </c>
      <c r="L45" s="48">
        <f>K45/K42*100</f>
        <v>33.900059136605556</v>
      </c>
      <c r="M45" s="33">
        <v>2360</v>
      </c>
      <c r="N45" s="48">
        <f>M45/M42*100</f>
        <v>34.787735849056602</v>
      </c>
      <c r="O45" s="33">
        <v>2463</v>
      </c>
      <c r="P45" s="48">
        <f>O45/O42*100</f>
        <v>35.882867132867133</v>
      </c>
      <c r="Q45" s="33">
        <v>2616</v>
      </c>
      <c r="R45" s="48">
        <f>Q45/Q42*100</f>
        <v>36.928289102202143</v>
      </c>
      <c r="S45" s="33">
        <v>2655</v>
      </c>
      <c r="T45" s="48">
        <f>S45/S42*100</f>
        <v>37.034453898730646</v>
      </c>
      <c r="U45" s="33">
        <v>2974</v>
      </c>
      <c r="V45" s="48">
        <f>U45/U42*100</f>
        <v>39.40116587175411</v>
      </c>
      <c r="W45" s="33">
        <v>3051</v>
      </c>
      <c r="X45" s="48">
        <f>W45/W42*100</f>
        <v>39.757623143080536</v>
      </c>
      <c r="Y45" s="33">
        <v>3078</v>
      </c>
      <c r="Z45" s="48">
        <f>Y45/Y42*100</f>
        <v>40.622937838194531</v>
      </c>
      <c r="AA45" s="33">
        <v>3092</v>
      </c>
      <c r="AB45" s="48">
        <f>AA45/AA42*100</f>
        <v>40.140205114890307</v>
      </c>
      <c r="AC45" s="33">
        <v>3131</v>
      </c>
      <c r="AD45" s="48">
        <f>AC45/AC42*100</f>
        <v>40.110171662823468</v>
      </c>
    </row>
    <row r="46" spans="1:30">
      <c r="A46" s="512"/>
      <c r="B46" s="43" t="s">
        <v>84</v>
      </c>
      <c r="C46" s="33">
        <v>781</v>
      </c>
      <c r="D46" s="48">
        <f>C46/C42*100</f>
        <v>11.55667357206274</v>
      </c>
      <c r="E46" s="33">
        <v>714</v>
      </c>
      <c r="F46" s="48">
        <f>E46/E42*100</f>
        <v>10.714285714285714</v>
      </c>
      <c r="G46" s="33">
        <v>623</v>
      </c>
      <c r="H46" s="48">
        <f>G46/G42*100</f>
        <v>9.2957326171292145</v>
      </c>
      <c r="I46" s="33">
        <v>513</v>
      </c>
      <c r="J46" s="48">
        <f>I46/I42*100</f>
        <v>7.5764288879042976</v>
      </c>
      <c r="K46" s="33">
        <v>523</v>
      </c>
      <c r="L46" s="48">
        <f>K46/K42*100</f>
        <v>7.7321111768184503</v>
      </c>
      <c r="M46" s="33">
        <v>478</v>
      </c>
      <c r="N46" s="48">
        <f>M46/M42*100</f>
        <v>7.0459905660377355</v>
      </c>
      <c r="O46" s="33">
        <v>447</v>
      </c>
      <c r="P46" s="48">
        <f>O46/O42*100</f>
        <v>6.5122377622377616</v>
      </c>
      <c r="Q46" s="33">
        <v>409</v>
      </c>
      <c r="R46" s="48">
        <f>Q46/Q42*100</f>
        <v>5.7735742518351216</v>
      </c>
      <c r="S46" s="33">
        <v>384</v>
      </c>
      <c r="T46" s="48">
        <f>S46/S42*100</f>
        <v>5.3563955921327944</v>
      </c>
      <c r="U46" s="33">
        <v>363</v>
      </c>
      <c r="V46" s="48">
        <f>U46/U42*100</f>
        <v>4.8092209856915735</v>
      </c>
      <c r="W46" s="33">
        <v>316</v>
      </c>
      <c r="X46" s="48">
        <f>W46/W42*100</f>
        <v>4.117800364868387</v>
      </c>
      <c r="Y46" s="33">
        <v>282</v>
      </c>
      <c r="Z46" s="48">
        <f>Y46/Y42*100</f>
        <v>3.7217896265012538</v>
      </c>
      <c r="AA46" s="33">
        <v>179</v>
      </c>
      <c r="AB46" s="48">
        <f>AA46/AA42*100</f>
        <v>2.3237699597559391</v>
      </c>
      <c r="AC46" s="33">
        <v>93</v>
      </c>
      <c r="AD46" s="48">
        <f>AC46/AC42*100</f>
        <v>1.1913912375096081</v>
      </c>
    </row>
    <row r="47" spans="1:30">
      <c r="A47" s="512"/>
      <c r="B47" s="43" t="s">
        <v>85</v>
      </c>
      <c r="C47" s="34">
        <v>1810</v>
      </c>
      <c r="D47" s="44">
        <f>C47/C42*100</f>
        <v>26.783071914767682</v>
      </c>
      <c r="E47" s="34">
        <v>1908</v>
      </c>
      <c r="F47" s="44">
        <f>E47/E42*100</f>
        <v>28.631452581032413</v>
      </c>
      <c r="G47" s="34">
        <v>2090</v>
      </c>
      <c r="H47" s="44">
        <f>G47/G42*100</f>
        <v>31.184720978812297</v>
      </c>
      <c r="I47" s="34">
        <v>2243</v>
      </c>
      <c r="J47" s="44">
        <f>I47/I42*100</f>
        <v>33.126569192142966</v>
      </c>
      <c r="K47" s="34">
        <v>2279</v>
      </c>
      <c r="L47" s="44">
        <f>K47/K42*100</f>
        <v>33.693081017149616</v>
      </c>
      <c r="M47" s="34">
        <v>2256</v>
      </c>
      <c r="N47" s="44">
        <f>M47/M42*100</f>
        <v>33.254716981132077</v>
      </c>
      <c r="O47" s="34">
        <v>2326</v>
      </c>
      <c r="P47" s="44">
        <f>O47/O42*100</f>
        <v>33.886946386946384</v>
      </c>
      <c r="Q47" s="34">
        <v>2442</v>
      </c>
      <c r="R47" s="44">
        <f>Q47/Q42*100</f>
        <v>34.472049689440993</v>
      </c>
      <c r="S47" s="34">
        <v>2534</v>
      </c>
      <c r="T47" s="44">
        <f>S47/S42*100</f>
        <v>35.346631329334635</v>
      </c>
      <c r="U47" s="34">
        <v>2720</v>
      </c>
      <c r="V47" s="44">
        <f>U47/U42*100</f>
        <v>36.036036036036037</v>
      </c>
      <c r="W47" s="34">
        <v>2997</v>
      </c>
      <c r="X47" s="44">
        <f>W47/W42*100</f>
        <v>39.053948397185302</v>
      </c>
      <c r="Y47" s="34">
        <v>3183</v>
      </c>
      <c r="Z47" s="44">
        <f>Y47/Y42*100</f>
        <v>42.008710571466281</v>
      </c>
      <c r="AA47" s="34">
        <v>3421</v>
      </c>
      <c r="AB47" s="44">
        <f>AA47/AA42*100</f>
        <v>44.411268337011556</v>
      </c>
      <c r="AC47" s="34">
        <v>3638</v>
      </c>
      <c r="AD47" s="44">
        <f>AC47/AC42*100</f>
        <v>46.605175506021006</v>
      </c>
    </row>
    <row r="48" spans="1:30" hidden="1">
      <c r="A48" s="512"/>
      <c r="B48" s="43" t="s">
        <v>86</v>
      </c>
      <c r="C48" s="35">
        <v>0</v>
      </c>
      <c r="D48" s="49">
        <v>0</v>
      </c>
      <c r="E48" s="35">
        <v>0</v>
      </c>
      <c r="F48" s="49">
        <v>0</v>
      </c>
      <c r="G48" s="35">
        <v>0</v>
      </c>
      <c r="H48" s="50">
        <v>0</v>
      </c>
      <c r="I48" s="35">
        <v>0</v>
      </c>
      <c r="J48" s="50">
        <v>0</v>
      </c>
      <c r="K48" s="35">
        <v>0</v>
      </c>
      <c r="L48" s="50">
        <v>0</v>
      </c>
      <c r="M48" s="35">
        <v>0</v>
      </c>
      <c r="N48" s="49">
        <v>0</v>
      </c>
      <c r="O48" s="35">
        <v>0</v>
      </c>
      <c r="P48" s="49">
        <v>0</v>
      </c>
      <c r="Q48" s="35">
        <v>0</v>
      </c>
      <c r="R48" s="50">
        <v>0</v>
      </c>
      <c r="S48" s="35">
        <v>0</v>
      </c>
      <c r="T48" s="49">
        <v>0</v>
      </c>
      <c r="U48" s="35">
        <v>0</v>
      </c>
      <c r="V48" s="50">
        <v>0</v>
      </c>
      <c r="W48" s="35">
        <v>0</v>
      </c>
      <c r="X48" s="50">
        <v>0</v>
      </c>
      <c r="Y48" s="35">
        <v>0</v>
      </c>
      <c r="Z48" s="50">
        <v>0</v>
      </c>
      <c r="AA48" s="35">
        <v>0</v>
      </c>
      <c r="AB48" s="50">
        <v>0</v>
      </c>
      <c r="AC48" s="35">
        <v>0</v>
      </c>
      <c r="AD48" s="50">
        <v>0</v>
      </c>
    </row>
    <row r="49" spans="1:30" ht="15.75" thickBot="1">
      <c r="A49" s="516"/>
      <c r="B49" s="58" t="s">
        <v>87</v>
      </c>
      <c r="C49" s="59">
        <v>799</v>
      </c>
      <c r="D49" s="60">
        <f>C49/C42*100</f>
        <v>11.823024563480319</v>
      </c>
      <c r="E49" s="59">
        <v>805</v>
      </c>
      <c r="F49" s="60">
        <f>E49/E42*100</f>
        <v>12.079831932773109</v>
      </c>
      <c r="G49" s="59">
        <v>774</v>
      </c>
      <c r="H49" s="60">
        <f>G49/G42*100</f>
        <v>11.548791405550581</v>
      </c>
      <c r="I49" s="59">
        <v>741</v>
      </c>
      <c r="J49" s="60">
        <f>I49/I42*100</f>
        <v>10.943730615861764</v>
      </c>
      <c r="K49" s="59">
        <v>715</v>
      </c>
      <c r="L49" s="60">
        <f>K49/K42*100</f>
        <v>10.570668243642816</v>
      </c>
      <c r="M49" s="59">
        <v>748</v>
      </c>
      <c r="N49" s="60">
        <f>M49/M42*100</f>
        <v>11.025943396226415</v>
      </c>
      <c r="O49" s="59">
        <v>758</v>
      </c>
      <c r="P49" s="60">
        <f>O49/O42*100</f>
        <v>11.043123543123542</v>
      </c>
      <c r="Q49" s="59">
        <v>783</v>
      </c>
      <c r="R49" s="60">
        <f>Q49/Q42*100</f>
        <v>11.053077357425185</v>
      </c>
      <c r="S49" s="59">
        <v>739</v>
      </c>
      <c r="T49" s="60">
        <f>S49/S42*100</f>
        <v>10.308271725484726</v>
      </c>
      <c r="U49" s="59">
        <v>687</v>
      </c>
      <c r="V49" s="60">
        <f>U49/U42*100</f>
        <v>9.1017488076311608</v>
      </c>
      <c r="W49" s="59">
        <v>625</v>
      </c>
      <c r="X49" s="60">
        <f>W49/W42*100</f>
        <v>8.144383633046651</v>
      </c>
      <c r="Y49" s="59">
        <v>514</v>
      </c>
      <c r="Z49" s="60">
        <f>Y49/Y42*100</f>
        <v>6.7836874752540579</v>
      </c>
      <c r="AA49" s="59">
        <v>500</v>
      </c>
      <c r="AB49" s="60">
        <f>AA49/AA42*100</f>
        <v>6.4909775412177071</v>
      </c>
      <c r="AC49" s="59">
        <v>438</v>
      </c>
      <c r="AD49" s="60">
        <f>AC49/AC42*100</f>
        <v>5.6110684089162186</v>
      </c>
    </row>
    <row r="50" spans="1:30" ht="30.75" thickTop="1">
      <c r="A50" s="514" t="s">
        <v>3</v>
      </c>
      <c r="B50" s="61" t="s">
        <v>80</v>
      </c>
      <c r="C50" s="62">
        <v>348162</v>
      </c>
      <c r="D50" s="63">
        <v>100</v>
      </c>
      <c r="E50" s="62">
        <v>338459</v>
      </c>
      <c r="F50" s="63">
        <v>100</v>
      </c>
      <c r="G50" s="62">
        <v>332471</v>
      </c>
      <c r="H50" s="63">
        <v>100</v>
      </c>
      <c r="I50" s="62">
        <v>327433</v>
      </c>
      <c r="J50" s="63">
        <v>100</v>
      </c>
      <c r="K50" s="62">
        <v>322683</v>
      </c>
      <c r="L50" s="63">
        <v>100</v>
      </c>
      <c r="M50" s="62">
        <v>317757</v>
      </c>
      <c r="N50" s="63">
        <v>100</v>
      </c>
      <c r="O50" s="64">
        <v>316098</v>
      </c>
      <c r="P50" s="65">
        <v>100</v>
      </c>
      <c r="Q50" s="62">
        <v>317235</v>
      </c>
      <c r="R50" s="63">
        <v>100</v>
      </c>
      <c r="S50" s="62">
        <v>324835</v>
      </c>
      <c r="T50" s="63">
        <v>100</v>
      </c>
      <c r="U50" s="62">
        <v>331123</v>
      </c>
      <c r="V50" s="63">
        <v>100</v>
      </c>
      <c r="W50" s="62">
        <v>333347</v>
      </c>
      <c r="X50" s="63">
        <v>100</v>
      </c>
      <c r="Y50" s="41">
        <f>SUM(Y51:Y57)</f>
        <v>334620</v>
      </c>
      <c r="Z50" s="63">
        <v>100</v>
      </c>
      <c r="AA50" s="41">
        <f>SUM(AA51:AA57)</f>
        <v>336608</v>
      </c>
      <c r="AB50" s="63">
        <v>100</v>
      </c>
      <c r="AC50" s="41">
        <f>SUM(AC51:AC57)</f>
        <v>340164</v>
      </c>
      <c r="AD50" s="63">
        <v>100</v>
      </c>
    </row>
    <row r="51" spans="1:30">
      <c r="A51" s="514"/>
      <c r="B51" s="43" t="s">
        <v>81</v>
      </c>
      <c r="C51" s="34">
        <v>16016</v>
      </c>
      <c r="D51" s="44">
        <f>C51/C50*100</f>
        <v>4.6001573979928887</v>
      </c>
      <c r="E51" s="34">
        <v>16058</v>
      </c>
      <c r="F51" s="44">
        <f>E51/E50*100</f>
        <v>4.7444446742441482</v>
      </c>
      <c r="G51" s="34">
        <v>15743</v>
      </c>
      <c r="H51" s="44">
        <f>G51/G50*100</f>
        <v>4.7351498326169796</v>
      </c>
      <c r="I51" s="34">
        <v>15647</v>
      </c>
      <c r="J51" s="44">
        <f>I51/I50*100</f>
        <v>4.7786875482923223</v>
      </c>
      <c r="K51" s="34">
        <v>15283</v>
      </c>
      <c r="L51" s="44">
        <f>K51/K50*100</f>
        <v>4.7362271951109909</v>
      </c>
      <c r="M51" s="34">
        <v>14556</v>
      </c>
      <c r="N51" s="44">
        <f>M51/M50*100</f>
        <v>4.5808589582605581</v>
      </c>
      <c r="O51" s="34">
        <v>13906</v>
      </c>
      <c r="P51" s="44">
        <f>O51/O50*100</f>
        <v>4.3992685812627732</v>
      </c>
      <c r="Q51" s="34">
        <v>13336</v>
      </c>
      <c r="R51" s="44">
        <f>Q51/Q50*100</f>
        <v>4.2038236638454141</v>
      </c>
      <c r="S51" s="34">
        <v>13193</v>
      </c>
      <c r="T51" s="44">
        <f>S51/S50*100</f>
        <v>4.0614465805716744</v>
      </c>
      <c r="U51" s="34">
        <v>13048</v>
      </c>
      <c r="V51" s="44">
        <f>U51/U50*100</f>
        <v>3.9405296521232294</v>
      </c>
      <c r="W51" s="34">
        <v>13161</v>
      </c>
      <c r="X51" s="44">
        <f>W51/W50*100</f>
        <v>3.9481381263368207</v>
      </c>
      <c r="Y51" s="34">
        <v>13182</v>
      </c>
      <c r="Z51" s="44">
        <f>Y51/Y50*100</f>
        <v>3.939393939393939</v>
      </c>
      <c r="AA51" s="34">
        <v>13121</v>
      </c>
      <c r="AB51" s="44">
        <f>AA51/AA50*100</f>
        <v>3.8980059891624683</v>
      </c>
      <c r="AC51" s="34">
        <v>13049</v>
      </c>
      <c r="AD51" s="44">
        <f>AC51/AC50*100</f>
        <v>3.8360908267776717</v>
      </c>
    </row>
    <row r="52" spans="1:30">
      <c r="A52" s="514"/>
      <c r="B52" s="43" t="s">
        <v>82</v>
      </c>
      <c r="C52" s="33">
        <v>18757</v>
      </c>
      <c r="D52" s="48">
        <f>C52/C50*100</f>
        <v>5.3874345850494887</v>
      </c>
      <c r="E52" s="33">
        <v>17593</v>
      </c>
      <c r="F52" s="48">
        <f>E52/E50*100</f>
        <v>5.19797080296284</v>
      </c>
      <c r="G52" s="33">
        <v>16171</v>
      </c>
      <c r="H52" s="48">
        <f>G52/G50*100</f>
        <v>4.8638828649716821</v>
      </c>
      <c r="I52" s="33">
        <v>15255</v>
      </c>
      <c r="J52" s="48">
        <f>I52/I50*100</f>
        <v>4.6589683996420641</v>
      </c>
      <c r="K52" s="33">
        <v>14878</v>
      </c>
      <c r="L52" s="48">
        <f>K52/K50*100</f>
        <v>4.6107170194897158</v>
      </c>
      <c r="M52" s="33">
        <v>14639</v>
      </c>
      <c r="N52" s="48">
        <f>M52/M50*100</f>
        <v>4.6069795472641042</v>
      </c>
      <c r="O52" s="33">
        <v>14613</v>
      </c>
      <c r="P52" s="48">
        <f>O52/O50*100</f>
        <v>4.6229333940739901</v>
      </c>
      <c r="Q52" s="33">
        <v>14994</v>
      </c>
      <c r="R52" s="48">
        <f>Q52/Q50*100</f>
        <v>4.7264646082557089</v>
      </c>
      <c r="S52" s="33">
        <v>15499</v>
      </c>
      <c r="T52" s="48">
        <f>S52/S50*100</f>
        <v>4.7713454523065559</v>
      </c>
      <c r="U52" s="33">
        <v>15494</v>
      </c>
      <c r="V52" s="48">
        <f>U52/U50*100</f>
        <v>4.6792279606067835</v>
      </c>
      <c r="W52" s="33">
        <v>15040</v>
      </c>
      <c r="X52" s="48">
        <f>W52/W50*100</f>
        <v>4.5118150155843608</v>
      </c>
      <c r="Y52" s="33">
        <v>15077</v>
      </c>
      <c r="Z52" s="48">
        <f>Y52/Y50*100</f>
        <v>4.5057079672464289</v>
      </c>
      <c r="AA52" s="33">
        <v>15112</v>
      </c>
      <c r="AB52" s="48">
        <f>AA52/AA50*100</f>
        <v>4.4894951991634189</v>
      </c>
      <c r="AC52" s="33">
        <v>15186</v>
      </c>
      <c r="AD52" s="48">
        <f>AC52/AC50*100</f>
        <v>4.4643172116978862</v>
      </c>
    </row>
    <row r="53" spans="1:30">
      <c r="A53" s="514"/>
      <c r="B53" s="43" t="s">
        <v>83</v>
      </c>
      <c r="C53" s="33">
        <v>135763</v>
      </c>
      <c r="D53" s="48">
        <f>C53/C50*100</f>
        <v>38.994203847634147</v>
      </c>
      <c r="E53" s="33">
        <v>128060</v>
      </c>
      <c r="F53" s="48">
        <f>E53/E50*100</f>
        <v>37.83619286235556</v>
      </c>
      <c r="G53" s="33">
        <v>125654</v>
      </c>
      <c r="H53" s="48">
        <f>G53/G50*100</f>
        <v>37.793973008172145</v>
      </c>
      <c r="I53" s="33">
        <v>125408</v>
      </c>
      <c r="J53" s="48">
        <f>I53/I50*100</f>
        <v>38.300354576356078</v>
      </c>
      <c r="K53" s="33">
        <v>126053</v>
      </c>
      <c r="L53" s="48">
        <f>K53/K50*100</f>
        <v>39.06403498170031</v>
      </c>
      <c r="M53" s="33">
        <v>127041</v>
      </c>
      <c r="N53" s="48">
        <f>M53/M50*100</f>
        <v>39.980551175898569</v>
      </c>
      <c r="O53" s="33">
        <v>129509</v>
      </c>
      <c r="P53" s="48">
        <f>O53/O50*100</f>
        <v>40.971154515371815</v>
      </c>
      <c r="Q53" s="33">
        <v>131636</v>
      </c>
      <c r="R53" s="48">
        <f>Q53/Q50*100</f>
        <v>41.494790927861047</v>
      </c>
      <c r="S53" s="33">
        <v>138506</v>
      </c>
      <c r="T53" s="48">
        <f>S53/S50*100</f>
        <v>42.638878199701388</v>
      </c>
      <c r="U53" s="33">
        <v>144254</v>
      </c>
      <c r="V53" s="48">
        <f>U53/U50*100</f>
        <v>43.565080045783589</v>
      </c>
      <c r="W53" s="33">
        <v>147422</v>
      </c>
      <c r="X53" s="48">
        <f>W53/W50*100</f>
        <v>44.224786783741862</v>
      </c>
      <c r="Y53" s="33">
        <v>148923</v>
      </c>
      <c r="Z53" s="48">
        <f>Y53/Y50*100</f>
        <v>44.505110274341042</v>
      </c>
      <c r="AA53" s="33">
        <v>149479</v>
      </c>
      <c r="AB53" s="48">
        <f>AA53/AA50*100</f>
        <v>44.407441296701208</v>
      </c>
      <c r="AC53" s="33">
        <v>151270</v>
      </c>
      <c r="AD53" s="48">
        <f>AC53/AC50*100</f>
        <v>44.469726367281666</v>
      </c>
    </row>
    <row r="54" spans="1:30">
      <c r="A54" s="514"/>
      <c r="B54" s="43" t="s">
        <v>84</v>
      </c>
      <c r="C54" s="33">
        <v>26964</v>
      </c>
      <c r="D54" s="48">
        <f>C54/C50*100</f>
        <v>7.7446705843831314</v>
      </c>
      <c r="E54" s="33">
        <v>25589</v>
      </c>
      <c r="F54" s="48">
        <f>E54/E50*100</f>
        <v>7.5604430669593654</v>
      </c>
      <c r="G54" s="33">
        <v>24471</v>
      </c>
      <c r="H54" s="48">
        <f>G54/G50*100</f>
        <v>7.3603412026913633</v>
      </c>
      <c r="I54" s="33">
        <v>23209</v>
      </c>
      <c r="J54" s="48">
        <f>I54/I50*100</f>
        <v>7.0881676556730691</v>
      </c>
      <c r="K54" s="33">
        <v>22410</v>
      </c>
      <c r="L54" s="48">
        <f>K54/K50*100</f>
        <v>6.9448963843772376</v>
      </c>
      <c r="M54" s="33">
        <v>20539</v>
      </c>
      <c r="N54" s="48">
        <f>M54/M50*100</f>
        <v>6.4637443077571852</v>
      </c>
      <c r="O54" s="33">
        <v>19776</v>
      </c>
      <c r="P54" s="48">
        <f>O54/O50*100</f>
        <v>6.2562876070079527</v>
      </c>
      <c r="Q54" s="33">
        <v>19751</v>
      </c>
      <c r="R54" s="48">
        <f>Q54/Q50*100</f>
        <v>6.2259838920673953</v>
      </c>
      <c r="S54" s="33">
        <v>20195</v>
      </c>
      <c r="T54" s="48">
        <f>S54/S50*100</f>
        <v>6.2170024781812305</v>
      </c>
      <c r="U54" s="33">
        <v>20196</v>
      </c>
      <c r="V54" s="48">
        <f>U54/U50*100</f>
        <v>6.0992440875445082</v>
      </c>
      <c r="W54" s="33">
        <v>19036</v>
      </c>
      <c r="X54" s="48">
        <f>W54/W50*100</f>
        <v>5.7105658667994614</v>
      </c>
      <c r="Y54" s="33">
        <v>18558</v>
      </c>
      <c r="Z54" s="48">
        <f>Y54/Y50*100</f>
        <v>5.5459924690693922</v>
      </c>
      <c r="AA54" s="33">
        <v>18767</v>
      </c>
      <c r="AB54" s="48">
        <f>AA54/AA50*100</f>
        <v>5.5753279779446716</v>
      </c>
      <c r="AC54" s="33">
        <v>19018</v>
      </c>
      <c r="AD54" s="48">
        <f>AC54/AC50*100</f>
        <v>5.5908326571888853</v>
      </c>
    </row>
    <row r="55" spans="1:30">
      <c r="A55" s="514"/>
      <c r="B55" s="74" t="s">
        <v>85</v>
      </c>
      <c r="C55" s="34">
        <v>63555</v>
      </c>
      <c r="D55" s="44">
        <f>C55/C50*100</f>
        <v>18.254433281058819</v>
      </c>
      <c r="E55" s="34">
        <v>64907</v>
      </c>
      <c r="F55" s="44">
        <f>E55/E50*100</f>
        <v>19.177212010908264</v>
      </c>
      <c r="G55" s="34">
        <v>65482</v>
      </c>
      <c r="H55" s="44">
        <f>G55/G50*100</f>
        <v>19.695552394043389</v>
      </c>
      <c r="I55" s="34">
        <v>65708</v>
      </c>
      <c r="J55" s="44">
        <f>I55/I50*100</f>
        <v>20.06761688650808</v>
      </c>
      <c r="K55" s="34">
        <v>65750</v>
      </c>
      <c r="L55" s="44">
        <f>K55/K50*100</f>
        <v>20.376034684194703</v>
      </c>
      <c r="M55" s="34">
        <v>65059</v>
      </c>
      <c r="N55" s="44">
        <f>M55/M50*100</f>
        <v>20.474450602189723</v>
      </c>
      <c r="O55" s="34">
        <v>64882</v>
      </c>
      <c r="P55" s="44">
        <f>O55/O50*100</f>
        <v>20.5259128498124</v>
      </c>
      <c r="Q55" s="34">
        <v>65183</v>
      </c>
      <c r="R55" s="66">
        <f>Q55/Q50*100</f>
        <v>20.547228395353603</v>
      </c>
      <c r="S55" s="34">
        <v>66177</v>
      </c>
      <c r="T55" s="44">
        <f>S55/S50*100</f>
        <v>20.372496806070775</v>
      </c>
      <c r="U55" s="67">
        <v>67219</v>
      </c>
      <c r="V55" s="44">
        <f>U55/U50*100</f>
        <v>20.300311364659056</v>
      </c>
      <c r="W55" s="67">
        <v>67658</v>
      </c>
      <c r="X55" s="44">
        <f>W55/W50*100</f>
        <v>20.296567840718531</v>
      </c>
      <c r="Y55" s="67">
        <v>68235</v>
      </c>
      <c r="Z55" s="44">
        <f>Y55/Y50*100</f>
        <v>20.391787699480009</v>
      </c>
      <c r="AA55" s="67">
        <v>69048</v>
      </c>
      <c r="AB55" s="44">
        <f>AA55/AA50*100</f>
        <v>20.512881452609562</v>
      </c>
      <c r="AC55" s="67">
        <v>70628</v>
      </c>
      <c r="AD55" s="44">
        <f>AC55/AC50*100</f>
        <v>20.762926117990148</v>
      </c>
    </row>
    <row r="56" spans="1:30">
      <c r="A56" s="514"/>
      <c r="B56" s="43" t="s">
        <v>86</v>
      </c>
      <c r="C56" s="35">
        <v>0</v>
      </c>
      <c r="D56" s="49">
        <v>0</v>
      </c>
      <c r="E56" s="36">
        <v>1140</v>
      </c>
      <c r="F56" s="44">
        <f>E56/E50*100</f>
        <v>0.33682070797349162</v>
      </c>
      <c r="G56" s="36">
        <v>2435</v>
      </c>
      <c r="H56" s="44">
        <f>G56/G50*100</f>
        <v>0.73239470510209914</v>
      </c>
      <c r="I56" s="36">
        <v>3472</v>
      </c>
      <c r="J56" s="44">
        <f>I56/I50*100</f>
        <v>1.0603696023308584</v>
      </c>
      <c r="K56" s="36">
        <v>4569</v>
      </c>
      <c r="L56" s="44">
        <f>K56/K50*100</f>
        <v>1.4159407220089066</v>
      </c>
      <c r="M56" s="36">
        <v>5500</v>
      </c>
      <c r="N56" s="44">
        <f>M56/M50*100</f>
        <v>1.7308824038494826</v>
      </c>
      <c r="O56" s="36">
        <v>6174</v>
      </c>
      <c r="P56" s="44">
        <f>O56/O50*100</f>
        <v>1.9531917316781504</v>
      </c>
      <c r="Q56" s="36">
        <v>6501</v>
      </c>
      <c r="R56" s="44">
        <f>Q56/Q50*100</f>
        <v>2.049269469005627</v>
      </c>
      <c r="S56" s="68">
        <v>6702</v>
      </c>
      <c r="T56" s="44">
        <f>S56/S50*100</f>
        <v>2.0632013175920081</v>
      </c>
      <c r="U56" s="36">
        <v>6795</v>
      </c>
      <c r="V56" s="44">
        <f>U56/U50*100</f>
        <v>2.0521075249982634</v>
      </c>
      <c r="W56" s="36">
        <v>6807</v>
      </c>
      <c r="X56" s="44">
        <f>W56/W50*100</f>
        <v>2.0420162773326296</v>
      </c>
      <c r="Y56" s="36">
        <v>6955</v>
      </c>
      <c r="Z56" s="44">
        <f>Y56/Y50*100</f>
        <v>2.0784770784770785</v>
      </c>
      <c r="AA56" s="36">
        <v>7268</v>
      </c>
      <c r="AB56" s="44">
        <f>AA56/AA50*100</f>
        <v>2.159188135754349</v>
      </c>
      <c r="AC56" s="36">
        <v>7476</v>
      </c>
      <c r="AD56" s="44">
        <f>AC56/AC50*100</f>
        <v>2.1977634317564472</v>
      </c>
    </row>
    <row r="57" spans="1:30">
      <c r="A57" s="515"/>
      <c r="B57" s="51" t="s">
        <v>87</v>
      </c>
      <c r="C57" s="52">
        <v>87107</v>
      </c>
      <c r="D57" s="53">
        <f>C57/C50*100</f>
        <v>25.019100303881526</v>
      </c>
      <c r="E57" s="52">
        <v>85112</v>
      </c>
      <c r="F57" s="53">
        <f>E57/E50*100</f>
        <v>25.146915874596331</v>
      </c>
      <c r="G57" s="52">
        <v>82515</v>
      </c>
      <c r="H57" s="53">
        <f>G57/G50*100</f>
        <v>24.818705992402347</v>
      </c>
      <c r="I57" s="52">
        <v>78734</v>
      </c>
      <c r="J57" s="53">
        <f>I57/I50*100</f>
        <v>24.045835331197527</v>
      </c>
      <c r="K57" s="52">
        <v>73740</v>
      </c>
      <c r="L57" s="53">
        <f>K57/K50*100</f>
        <v>22.852149013118137</v>
      </c>
      <c r="M57" s="52">
        <v>70423</v>
      </c>
      <c r="N57" s="53">
        <f>M57/M50*100</f>
        <v>22.162533004780382</v>
      </c>
      <c r="O57" s="52">
        <v>67238</v>
      </c>
      <c r="P57" s="53">
        <f>O57/O50*100</f>
        <v>21.271251320792921</v>
      </c>
      <c r="Q57" s="52">
        <v>65834</v>
      </c>
      <c r="R57" s="53">
        <f>Q57/Q50*100</f>
        <v>20.752439043611204</v>
      </c>
      <c r="S57" s="52">
        <v>64563</v>
      </c>
      <c r="T57" s="53">
        <f>S57/S50*100</f>
        <v>19.87562916557637</v>
      </c>
      <c r="U57" s="52">
        <v>64117</v>
      </c>
      <c r="V57" s="53">
        <f>U57/U50*100</f>
        <v>19.363499364284571</v>
      </c>
      <c r="W57" s="52">
        <v>64223</v>
      </c>
      <c r="X57" s="53">
        <f>W57/W50*100</f>
        <v>19.266110089486332</v>
      </c>
      <c r="Y57" s="52">
        <v>63690</v>
      </c>
      <c r="Z57" s="53">
        <f>Y57/Y50*100</f>
        <v>19.03353057199211</v>
      </c>
      <c r="AA57" s="52">
        <v>63813</v>
      </c>
      <c r="AB57" s="53">
        <f>AA57/AA50*100</f>
        <v>18.957659948664322</v>
      </c>
      <c r="AC57" s="52">
        <v>63537</v>
      </c>
      <c r="AD57" s="53">
        <f>AC57/AC50*100</f>
        <v>18.678343387307301</v>
      </c>
    </row>
    <row r="60" spans="1:30">
      <c r="A60" s="504" t="s">
        <v>4</v>
      </c>
      <c r="B60" s="504"/>
      <c r="C60" s="504"/>
      <c r="D60" s="504"/>
      <c r="E60" s="504"/>
      <c r="F60" s="504"/>
      <c r="G60" s="504"/>
      <c r="H60" s="504"/>
      <c r="I60" s="504"/>
      <c r="J60" s="504"/>
      <c r="K60" s="504"/>
      <c r="L60" s="504"/>
      <c r="M60" s="504"/>
      <c r="N60" s="504"/>
      <c r="O60" s="504"/>
      <c r="P60" s="504"/>
      <c r="Q60" s="504"/>
      <c r="R60" s="504"/>
      <c r="S60" s="504"/>
      <c r="T60" s="504"/>
      <c r="U60" s="504"/>
      <c r="V60" s="504"/>
      <c r="W60" s="504"/>
      <c r="X60" s="504"/>
      <c r="Y60" s="504"/>
      <c r="Z60" s="504"/>
      <c r="AA60" s="504"/>
      <c r="AB60" s="504"/>
      <c r="AC60" s="504"/>
      <c r="AD60" s="504"/>
    </row>
    <row r="61" spans="1:30">
      <c r="A61" s="499" t="s">
        <v>49</v>
      </c>
      <c r="B61" s="499"/>
      <c r="C61" s="499"/>
      <c r="D61" s="499"/>
      <c r="E61" s="499"/>
      <c r="F61" s="499"/>
      <c r="G61" s="499"/>
      <c r="H61" s="499"/>
      <c r="I61" s="499"/>
      <c r="J61" s="499"/>
      <c r="K61" s="499"/>
      <c r="L61" s="499"/>
      <c r="M61" s="499"/>
      <c r="N61" s="499"/>
      <c r="O61" s="499"/>
      <c r="P61" s="499"/>
      <c r="Q61" s="499"/>
      <c r="R61" s="499"/>
      <c r="S61" s="499"/>
      <c r="T61" s="499"/>
      <c r="U61" s="499"/>
      <c r="V61" s="499"/>
      <c r="W61" s="499"/>
      <c r="X61" s="499"/>
      <c r="Y61" s="499"/>
      <c r="Z61" s="499"/>
      <c r="AA61" s="499"/>
      <c r="AB61" s="499"/>
      <c r="AC61" s="499"/>
      <c r="AD61" s="499"/>
    </row>
    <row r="62" spans="1:30">
      <c r="A62" s="499"/>
      <c r="B62" s="499"/>
      <c r="C62" s="499"/>
      <c r="D62" s="499"/>
      <c r="E62" s="499"/>
      <c r="F62" s="499"/>
      <c r="G62" s="499"/>
      <c r="H62" s="499"/>
      <c r="I62" s="499"/>
      <c r="J62" s="499"/>
      <c r="K62" s="499"/>
      <c r="L62" s="499"/>
      <c r="M62" s="499"/>
      <c r="N62" s="499"/>
      <c r="O62" s="499"/>
      <c r="P62" s="499"/>
      <c r="Q62" s="499"/>
      <c r="R62" s="499"/>
      <c r="S62" s="499"/>
      <c r="T62" s="499"/>
      <c r="U62" s="499"/>
      <c r="V62" s="499"/>
      <c r="W62" s="499"/>
      <c r="X62" s="499"/>
      <c r="Y62" s="499"/>
      <c r="Z62" s="499"/>
      <c r="AA62" s="499"/>
      <c r="AB62" s="499"/>
      <c r="AC62" s="499"/>
      <c r="AD62" s="499"/>
    </row>
    <row r="63" spans="1:30">
      <c r="A63" s="499"/>
      <c r="B63" s="499"/>
      <c r="C63" s="499"/>
      <c r="D63" s="499"/>
      <c r="E63" s="499"/>
      <c r="F63" s="499"/>
      <c r="G63" s="499"/>
      <c r="H63" s="499"/>
      <c r="I63" s="499"/>
      <c r="J63" s="499"/>
      <c r="K63" s="499"/>
      <c r="L63" s="499"/>
      <c r="M63" s="499"/>
      <c r="N63" s="499"/>
      <c r="O63" s="499"/>
      <c r="P63" s="499"/>
      <c r="Q63" s="499"/>
      <c r="R63" s="499"/>
      <c r="S63" s="499"/>
      <c r="T63" s="499"/>
      <c r="U63" s="499"/>
      <c r="V63" s="499"/>
      <c r="W63" s="499"/>
      <c r="X63" s="499"/>
      <c r="Y63" s="499"/>
      <c r="Z63" s="499"/>
      <c r="AA63" s="499"/>
      <c r="AB63" s="499"/>
      <c r="AC63" s="499"/>
      <c r="AD63" s="499"/>
    </row>
    <row r="64" spans="1:30">
      <c r="A64" s="499"/>
      <c r="B64" s="499"/>
      <c r="C64" s="499"/>
      <c r="D64" s="499"/>
      <c r="E64" s="499"/>
      <c r="F64" s="499"/>
      <c r="G64" s="499"/>
      <c r="H64" s="499"/>
      <c r="I64" s="499"/>
      <c r="J64" s="499"/>
      <c r="K64" s="499"/>
      <c r="L64" s="499"/>
      <c r="M64" s="499"/>
      <c r="N64" s="499"/>
      <c r="O64" s="499"/>
      <c r="P64" s="499"/>
      <c r="Q64" s="499"/>
      <c r="R64" s="499"/>
      <c r="S64" s="499"/>
      <c r="T64" s="499"/>
      <c r="U64" s="499"/>
      <c r="V64" s="499"/>
      <c r="W64" s="499"/>
      <c r="X64" s="499"/>
      <c r="Y64" s="499"/>
      <c r="Z64" s="499"/>
      <c r="AA64" s="499"/>
      <c r="AB64" s="499"/>
      <c r="AC64" s="499"/>
      <c r="AD64" s="499"/>
    </row>
    <row r="65" spans="1:30">
      <c r="A65" s="499"/>
      <c r="B65" s="499"/>
      <c r="C65" s="499"/>
      <c r="D65" s="499"/>
      <c r="E65" s="499"/>
      <c r="F65" s="499"/>
      <c r="G65" s="499"/>
      <c r="H65" s="499"/>
      <c r="I65" s="499"/>
      <c r="J65" s="499"/>
      <c r="K65" s="499"/>
      <c r="L65" s="499"/>
      <c r="M65" s="499"/>
      <c r="N65" s="499"/>
      <c r="O65" s="499"/>
      <c r="P65" s="499"/>
      <c r="Q65" s="499"/>
      <c r="R65" s="499"/>
      <c r="S65" s="499"/>
      <c r="T65" s="499"/>
      <c r="U65" s="499"/>
      <c r="V65" s="499"/>
      <c r="W65" s="499"/>
      <c r="X65" s="499"/>
      <c r="Y65" s="499"/>
      <c r="Z65" s="499"/>
      <c r="AA65" s="499"/>
      <c r="AB65" s="499"/>
      <c r="AC65" s="499"/>
      <c r="AD65" s="499"/>
    </row>
    <row r="66" spans="1:30">
      <c r="A66" s="499"/>
      <c r="B66" s="499"/>
      <c r="C66" s="499"/>
      <c r="D66" s="499"/>
      <c r="E66" s="499"/>
      <c r="F66" s="499"/>
      <c r="G66" s="499"/>
      <c r="H66" s="499"/>
      <c r="I66" s="499"/>
      <c r="J66" s="499"/>
      <c r="K66" s="499"/>
      <c r="L66" s="499"/>
      <c r="M66" s="499"/>
      <c r="N66" s="499"/>
      <c r="O66" s="499"/>
      <c r="P66" s="499"/>
      <c r="Q66" s="499"/>
      <c r="R66" s="499"/>
      <c r="S66" s="499"/>
      <c r="T66" s="499"/>
      <c r="U66" s="499"/>
      <c r="V66" s="499"/>
      <c r="W66" s="499"/>
      <c r="X66" s="499"/>
      <c r="Y66" s="499"/>
      <c r="Z66" s="499"/>
      <c r="AA66" s="499"/>
      <c r="AB66" s="499"/>
      <c r="AC66" s="499"/>
      <c r="AD66" s="499"/>
    </row>
    <row r="67" spans="1:30">
      <c r="A67" s="499"/>
      <c r="B67" s="499"/>
      <c r="C67" s="499"/>
      <c r="D67" s="499"/>
      <c r="E67" s="499"/>
      <c r="F67" s="499"/>
      <c r="G67" s="499"/>
      <c r="H67" s="499"/>
      <c r="I67" s="499"/>
      <c r="J67" s="499"/>
      <c r="K67" s="499"/>
      <c r="L67" s="499"/>
      <c r="M67" s="499"/>
      <c r="N67" s="499"/>
      <c r="O67" s="499"/>
      <c r="P67" s="499"/>
      <c r="Q67" s="499"/>
      <c r="R67" s="499"/>
      <c r="S67" s="499"/>
      <c r="T67" s="499"/>
      <c r="U67" s="499"/>
      <c r="V67" s="499"/>
      <c r="W67" s="499"/>
      <c r="X67" s="499"/>
      <c r="Y67" s="499"/>
      <c r="Z67" s="499"/>
      <c r="AA67" s="499"/>
      <c r="AB67" s="499"/>
      <c r="AC67" s="499"/>
      <c r="AD67" s="499"/>
    </row>
    <row r="68" spans="1:30">
      <c r="A68" s="499"/>
      <c r="B68" s="499"/>
      <c r="C68" s="499"/>
      <c r="D68" s="499"/>
      <c r="E68" s="499"/>
      <c r="F68" s="499"/>
      <c r="G68" s="499"/>
      <c r="H68" s="499"/>
      <c r="I68" s="499"/>
      <c r="J68" s="499"/>
      <c r="K68" s="499"/>
      <c r="L68" s="499"/>
      <c r="M68" s="499"/>
      <c r="N68" s="499"/>
      <c r="O68" s="499"/>
      <c r="P68" s="499"/>
      <c r="Q68" s="499"/>
      <c r="R68" s="499"/>
      <c r="S68" s="499"/>
      <c r="T68" s="499"/>
      <c r="U68" s="499"/>
      <c r="V68" s="499"/>
      <c r="W68" s="499"/>
      <c r="X68" s="499"/>
      <c r="Y68" s="499"/>
      <c r="Z68" s="499"/>
      <c r="AA68" s="499"/>
      <c r="AB68" s="499"/>
      <c r="AC68" s="499"/>
      <c r="AD68" s="499"/>
    </row>
    <row r="70" spans="1:30">
      <c r="A70" s="3" t="s">
        <v>5</v>
      </c>
    </row>
  </sheetData>
  <mergeCells count="29">
    <mergeCell ref="A3:AD3"/>
    <mergeCell ref="A1:AD1"/>
    <mergeCell ref="A61:AD68"/>
    <mergeCell ref="A60:AD60"/>
    <mergeCell ref="A15:AD15"/>
    <mergeCell ref="A13:AD13"/>
    <mergeCell ref="A9:AD12"/>
    <mergeCell ref="A8:AD8"/>
    <mergeCell ref="A4:AD7"/>
    <mergeCell ref="A18:A25"/>
    <mergeCell ref="A26:A33"/>
    <mergeCell ref="A34:A41"/>
    <mergeCell ref="AA16:AB16"/>
    <mergeCell ref="A50:A57"/>
    <mergeCell ref="A42:A49"/>
    <mergeCell ref="Y16:Z16"/>
    <mergeCell ref="AC16:AD16"/>
    <mergeCell ref="W16:X16"/>
    <mergeCell ref="U16:V16"/>
    <mergeCell ref="K16:L16"/>
    <mergeCell ref="M16:N16"/>
    <mergeCell ref="O16:P16"/>
    <mergeCell ref="Q16:R16"/>
    <mergeCell ref="S16:T16"/>
    <mergeCell ref="A16:B17"/>
    <mergeCell ref="C16:D16"/>
    <mergeCell ref="E16:F16"/>
    <mergeCell ref="G16:H16"/>
    <mergeCell ref="I16:J16"/>
  </mergeCells>
  <hyperlinks>
    <hyperlink ref="A70" location="Titelseite!A1" display="zurück zum Inhaltsverzeichnis" xr:uid="{00000000-0004-0000-0200-000000000000}"/>
  </hyperlinks>
  <pageMargins left="0.7" right="0.7" top="0.78740157499999996" bottom="0.78740157499999996"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70"/>
  <sheetViews>
    <sheetView zoomScaleNormal="100" workbookViewId="0">
      <selection sqref="A1:AD1"/>
    </sheetView>
  </sheetViews>
  <sheetFormatPr baseColWidth="10" defaultRowHeight="15"/>
  <cols>
    <col min="2" max="2" width="20.7109375" customWidth="1"/>
    <col min="3" max="15" width="9.7109375" hidden="1" customWidth="1"/>
    <col min="16" max="17" width="9.7109375" customWidth="1"/>
    <col min="18" max="18" width="9.7109375" hidden="1" customWidth="1"/>
    <col min="19" max="20" width="9.7109375" customWidth="1"/>
    <col min="21" max="21" width="9.7109375" hidden="1" customWidth="1"/>
    <col min="22" max="23" width="9.7109375" customWidth="1"/>
    <col min="24" max="24" width="9.7109375" hidden="1" customWidth="1"/>
    <col min="25" max="26" width="9.7109375" customWidth="1"/>
    <col min="27" max="27" width="9.7109375" hidden="1" customWidth="1"/>
    <col min="28" max="29" width="9.7109375" customWidth="1"/>
    <col min="30" max="30" width="9.7109375" hidden="1" customWidth="1"/>
    <col min="31" max="32" width="9.7109375" customWidth="1"/>
    <col min="33" max="33" width="9.7109375" hidden="1" customWidth="1"/>
    <col min="34" max="35" width="9.7109375" customWidth="1"/>
    <col min="36" max="36" width="9.7109375" hidden="1" customWidth="1"/>
    <col min="37" max="38" width="9.7109375" customWidth="1"/>
    <col min="39" max="39" width="9.7109375" hidden="1" customWidth="1"/>
    <col min="40" max="41" width="9.7109375" customWidth="1"/>
    <col min="42" max="42" width="9.7109375" hidden="1" customWidth="1"/>
    <col min="43" max="89" width="9.7109375" customWidth="1"/>
  </cols>
  <sheetData>
    <row r="1" spans="1:44" ht="18.75">
      <c r="A1" s="498" t="s">
        <v>145</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c r="AH1" s="498"/>
      <c r="AI1" s="498"/>
      <c r="AJ1" s="498"/>
      <c r="AK1" s="498"/>
      <c r="AL1" s="498"/>
      <c r="AM1" s="498"/>
      <c r="AN1" s="498"/>
      <c r="AO1" s="498"/>
      <c r="AP1" s="498"/>
      <c r="AQ1" s="498"/>
      <c r="AR1" s="498"/>
    </row>
    <row r="3" spans="1:44" ht="15.75">
      <c r="A3" s="497" t="s">
        <v>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row>
    <row r="4" spans="1:44">
      <c r="A4" s="499" t="s">
        <v>164</v>
      </c>
      <c r="B4" s="499"/>
      <c r="C4" s="499"/>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row>
    <row r="5" spans="1:44">
      <c r="A5" s="499"/>
      <c r="B5" s="499"/>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c r="AM5" s="499"/>
      <c r="AN5" s="499"/>
      <c r="AO5" s="499"/>
      <c r="AP5" s="499"/>
      <c r="AQ5" s="499"/>
      <c r="AR5" s="499"/>
    </row>
    <row r="6" spans="1:44">
      <c r="A6" s="499"/>
      <c r="B6" s="499"/>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H6" s="499"/>
      <c r="AI6" s="499"/>
      <c r="AJ6" s="499"/>
      <c r="AK6" s="499"/>
      <c r="AL6" s="499"/>
      <c r="AM6" s="499"/>
      <c r="AN6" s="499"/>
      <c r="AO6" s="499"/>
      <c r="AP6" s="499"/>
      <c r="AQ6" s="499"/>
      <c r="AR6" s="499"/>
    </row>
    <row r="7" spans="1:44">
      <c r="A7" s="499"/>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499"/>
      <c r="AI7" s="499"/>
      <c r="AJ7" s="499"/>
      <c r="AK7" s="499"/>
      <c r="AL7" s="499"/>
      <c r="AM7" s="499"/>
      <c r="AN7" s="499"/>
      <c r="AO7" s="499"/>
      <c r="AP7" s="499"/>
      <c r="AQ7" s="499"/>
      <c r="AR7" s="499"/>
    </row>
    <row r="8" spans="1:44" ht="15.75">
      <c r="A8" s="497" t="s">
        <v>1</v>
      </c>
      <c r="B8" s="497"/>
      <c r="C8" s="497"/>
      <c r="D8" s="497"/>
      <c r="E8" s="497"/>
      <c r="F8" s="497"/>
      <c r="G8" s="497"/>
      <c r="H8" s="497"/>
      <c r="I8" s="497"/>
      <c r="J8" s="497"/>
      <c r="K8" s="497"/>
      <c r="L8" s="497"/>
      <c r="M8" s="497"/>
      <c r="N8" s="497"/>
      <c r="O8" s="497"/>
      <c r="P8" s="497"/>
      <c r="Q8" s="497"/>
      <c r="R8" s="497"/>
      <c r="S8" s="497"/>
      <c r="T8" s="497"/>
      <c r="U8" s="497"/>
      <c r="V8" s="497"/>
      <c r="W8" s="497"/>
      <c r="X8" s="497"/>
      <c r="Y8" s="497"/>
      <c r="Z8" s="497"/>
      <c r="AA8" s="497"/>
      <c r="AB8" s="497"/>
      <c r="AC8" s="497"/>
      <c r="AD8" s="497"/>
      <c r="AE8" s="497"/>
      <c r="AF8" s="497"/>
      <c r="AG8" s="497"/>
      <c r="AH8" s="497"/>
      <c r="AI8" s="497"/>
      <c r="AJ8" s="497"/>
      <c r="AK8" s="497"/>
      <c r="AL8" s="497"/>
      <c r="AM8" s="497"/>
      <c r="AN8" s="497"/>
      <c r="AO8" s="497"/>
      <c r="AP8" s="497"/>
      <c r="AQ8" s="497"/>
      <c r="AR8" s="497"/>
    </row>
    <row r="9" spans="1:44">
      <c r="A9" s="499" t="s">
        <v>114</v>
      </c>
      <c r="B9" s="499"/>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c r="AL9" s="499"/>
      <c r="AM9" s="499"/>
      <c r="AN9" s="499"/>
      <c r="AO9" s="499"/>
      <c r="AP9" s="499"/>
      <c r="AQ9" s="499"/>
      <c r="AR9" s="499"/>
    </row>
    <row r="10" spans="1:44">
      <c r="A10" s="499"/>
      <c r="B10" s="499"/>
      <c r="C10" s="499"/>
      <c r="D10" s="499"/>
      <c r="E10" s="499"/>
      <c r="F10" s="499"/>
      <c r="G10" s="499"/>
      <c r="H10" s="499"/>
      <c r="I10" s="499"/>
      <c r="J10" s="499"/>
      <c r="K10" s="499"/>
      <c r="L10" s="499"/>
      <c r="M10" s="499"/>
      <c r="N10" s="499"/>
      <c r="O10" s="499"/>
      <c r="P10" s="499"/>
      <c r="Q10" s="499"/>
      <c r="R10" s="499"/>
      <c r="S10" s="499"/>
      <c r="T10" s="499"/>
      <c r="U10" s="499"/>
      <c r="V10" s="499"/>
      <c r="W10" s="499"/>
      <c r="X10" s="499"/>
      <c r="Y10" s="499"/>
      <c r="Z10" s="499"/>
      <c r="AA10" s="499"/>
      <c r="AB10" s="499"/>
      <c r="AC10" s="499"/>
      <c r="AD10" s="499"/>
      <c r="AE10" s="499"/>
      <c r="AF10" s="499"/>
      <c r="AG10" s="499"/>
      <c r="AH10" s="499"/>
      <c r="AI10" s="499"/>
      <c r="AJ10" s="499"/>
      <c r="AK10" s="499"/>
      <c r="AL10" s="499"/>
      <c r="AM10" s="499"/>
      <c r="AN10" s="499"/>
      <c r="AO10" s="499"/>
      <c r="AP10" s="499"/>
      <c r="AQ10" s="499"/>
      <c r="AR10" s="499"/>
    </row>
    <row r="11" spans="1:44">
      <c r="A11" s="499"/>
      <c r="B11" s="499"/>
      <c r="C11" s="499"/>
      <c r="D11" s="499"/>
      <c r="E11" s="499"/>
      <c r="F11" s="499"/>
      <c r="G11" s="499"/>
      <c r="H11" s="499"/>
      <c r="I11" s="499"/>
      <c r="J11" s="499"/>
      <c r="K11" s="499"/>
      <c r="L11" s="499"/>
      <c r="M11" s="499"/>
      <c r="N11" s="499"/>
      <c r="O11" s="499"/>
      <c r="P11" s="499"/>
      <c r="Q11" s="499"/>
      <c r="R11" s="499"/>
      <c r="S11" s="499"/>
      <c r="T11" s="499"/>
      <c r="U11" s="499"/>
      <c r="V11" s="499"/>
      <c r="W11" s="499"/>
      <c r="X11" s="499"/>
      <c r="Y11" s="499"/>
      <c r="Z11" s="499"/>
      <c r="AA11" s="499"/>
      <c r="AB11" s="499"/>
      <c r="AC11" s="499"/>
      <c r="AD11" s="499"/>
      <c r="AE11" s="499"/>
      <c r="AF11" s="499"/>
      <c r="AG11" s="499"/>
      <c r="AH11" s="499"/>
      <c r="AI11" s="499"/>
      <c r="AJ11" s="499"/>
      <c r="AK11" s="499"/>
      <c r="AL11" s="499"/>
      <c r="AM11" s="499"/>
      <c r="AN11" s="499"/>
      <c r="AO11" s="499"/>
      <c r="AP11" s="499"/>
      <c r="AQ11" s="499"/>
      <c r="AR11" s="499"/>
    </row>
    <row r="12" spans="1:44">
      <c r="A12" s="499"/>
      <c r="B12" s="499"/>
      <c r="C12" s="499"/>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499"/>
      <c r="AI12" s="499"/>
      <c r="AJ12" s="499"/>
      <c r="AK12" s="499"/>
      <c r="AL12" s="499"/>
      <c r="AM12" s="499"/>
      <c r="AN12" s="499"/>
      <c r="AO12" s="499"/>
      <c r="AP12" s="499"/>
      <c r="AQ12" s="499"/>
      <c r="AR12" s="499"/>
    </row>
    <row r="13" spans="1:44" ht="15.75">
      <c r="A13" s="497" t="s">
        <v>2</v>
      </c>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497"/>
    </row>
    <row r="15" spans="1:44">
      <c r="A15" s="510" t="s">
        <v>146</v>
      </c>
      <c r="B15" s="510"/>
      <c r="C15" s="510"/>
      <c r="D15" s="510"/>
      <c r="E15" s="510"/>
      <c r="F15" s="510"/>
      <c r="G15" s="510"/>
      <c r="H15" s="510"/>
      <c r="I15" s="510"/>
      <c r="J15" s="510"/>
      <c r="K15" s="510"/>
      <c r="L15" s="510"/>
      <c r="M15" s="510"/>
      <c r="N15" s="510"/>
      <c r="O15" s="510"/>
      <c r="P15" s="510"/>
      <c r="Q15" s="510"/>
      <c r="R15" s="510"/>
      <c r="S15" s="510"/>
      <c r="T15" s="510"/>
      <c r="U15" s="510"/>
      <c r="V15" s="510"/>
      <c r="W15" s="510"/>
      <c r="X15" s="510"/>
      <c r="Y15" s="510"/>
      <c r="Z15" s="510"/>
      <c r="AA15" s="510"/>
      <c r="AB15" s="510"/>
      <c r="AC15" s="510"/>
      <c r="AD15" s="510"/>
      <c r="AE15" s="510"/>
      <c r="AF15" s="510"/>
      <c r="AG15" s="510"/>
      <c r="AH15" s="510"/>
      <c r="AI15" s="510"/>
      <c r="AJ15" s="510"/>
      <c r="AK15" s="510"/>
      <c r="AL15" s="510"/>
      <c r="AM15" s="510"/>
      <c r="AN15" s="510"/>
      <c r="AO15" s="510"/>
      <c r="AP15" s="510"/>
      <c r="AQ15" s="510"/>
      <c r="AR15" s="510"/>
    </row>
    <row r="16" spans="1:44">
      <c r="A16" s="505"/>
      <c r="B16" s="506"/>
      <c r="C16" s="509" t="s">
        <v>12</v>
      </c>
      <c r="D16" s="509"/>
      <c r="E16" s="509"/>
      <c r="F16" s="502" t="s">
        <v>13</v>
      </c>
      <c r="G16" s="509"/>
      <c r="H16" s="503"/>
      <c r="I16" s="509" t="s">
        <v>14</v>
      </c>
      <c r="J16" s="509"/>
      <c r="K16" s="509"/>
      <c r="L16" s="502" t="s">
        <v>15</v>
      </c>
      <c r="M16" s="509"/>
      <c r="N16" s="503"/>
      <c r="O16" s="502" t="s">
        <v>16</v>
      </c>
      <c r="P16" s="509"/>
      <c r="Q16" s="503"/>
      <c r="R16" s="502" t="s">
        <v>17</v>
      </c>
      <c r="S16" s="509"/>
      <c r="T16" s="503"/>
      <c r="U16" s="502" t="s">
        <v>18</v>
      </c>
      <c r="V16" s="509"/>
      <c r="W16" s="503"/>
      <c r="X16" s="502" t="s">
        <v>19</v>
      </c>
      <c r="Y16" s="509"/>
      <c r="Z16" s="503"/>
      <c r="AA16" s="502" t="s">
        <v>20</v>
      </c>
      <c r="AB16" s="509"/>
      <c r="AC16" s="503"/>
      <c r="AD16" s="502" t="s">
        <v>21</v>
      </c>
      <c r="AE16" s="509"/>
      <c r="AF16" s="503"/>
      <c r="AG16" s="502" t="s">
        <v>78</v>
      </c>
      <c r="AH16" s="509"/>
      <c r="AI16" s="503"/>
      <c r="AJ16" s="502" t="s">
        <v>163</v>
      </c>
      <c r="AK16" s="509"/>
      <c r="AL16" s="503"/>
      <c r="AM16" s="502" t="s">
        <v>216</v>
      </c>
      <c r="AN16" s="509"/>
      <c r="AO16" s="503"/>
      <c r="AP16" s="502" t="s">
        <v>242</v>
      </c>
      <c r="AQ16" s="509"/>
      <c r="AR16" s="503"/>
    </row>
    <row r="17" spans="1:44" ht="45">
      <c r="A17" s="518"/>
      <c r="B17" s="519"/>
      <c r="C17" s="236" t="s">
        <v>8</v>
      </c>
      <c r="D17" s="236" t="s">
        <v>147</v>
      </c>
      <c r="E17" s="236" t="s">
        <v>27</v>
      </c>
      <c r="F17" s="71" t="s">
        <v>8</v>
      </c>
      <c r="G17" s="236" t="s">
        <v>147</v>
      </c>
      <c r="H17" s="236" t="s">
        <v>27</v>
      </c>
      <c r="I17" s="71" t="s">
        <v>8</v>
      </c>
      <c r="J17" s="236" t="s">
        <v>147</v>
      </c>
      <c r="K17" s="236" t="s">
        <v>27</v>
      </c>
      <c r="L17" s="71" t="s">
        <v>102</v>
      </c>
      <c r="M17" s="37" t="s">
        <v>218</v>
      </c>
      <c r="N17" s="236" t="s">
        <v>27</v>
      </c>
      <c r="O17" s="71" t="s">
        <v>102</v>
      </c>
      <c r="P17" s="37" t="s">
        <v>218</v>
      </c>
      <c r="Q17" s="236" t="s">
        <v>27</v>
      </c>
      <c r="R17" s="71" t="s">
        <v>102</v>
      </c>
      <c r="S17" s="37" t="s">
        <v>218</v>
      </c>
      <c r="T17" s="236" t="s">
        <v>27</v>
      </c>
      <c r="U17" s="71" t="s">
        <v>102</v>
      </c>
      <c r="V17" s="37" t="s">
        <v>218</v>
      </c>
      <c r="W17" s="236" t="s">
        <v>27</v>
      </c>
      <c r="X17" s="71" t="s">
        <v>102</v>
      </c>
      <c r="Y17" s="37" t="s">
        <v>218</v>
      </c>
      <c r="Z17" s="236" t="s">
        <v>27</v>
      </c>
      <c r="AA17" s="71" t="s">
        <v>102</v>
      </c>
      <c r="AB17" s="37" t="s">
        <v>218</v>
      </c>
      <c r="AC17" s="236" t="s">
        <v>27</v>
      </c>
      <c r="AD17" s="71" t="s">
        <v>102</v>
      </c>
      <c r="AE17" s="37" t="s">
        <v>218</v>
      </c>
      <c r="AF17" s="236" t="s">
        <v>27</v>
      </c>
      <c r="AG17" s="71" t="s">
        <v>102</v>
      </c>
      <c r="AH17" s="37" t="s">
        <v>218</v>
      </c>
      <c r="AI17" s="236" t="s">
        <v>27</v>
      </c>
      <c r="AJ17" s="71" t="s">
        <v>102</v>
      </c>
      <c r="AK17" s="37" t="s">
        <v>218</v>
      </c>
      <c r="AL17" s="236" t="s">
        <v>27</v>
      </c>
      <c r="AM17" s="71" t="s">
        <v>102</v>
      </c>
      <c r="AN17" s="37" t="s">
        <v>218</v>
      </c>
      <c r="AO17" s="236" t="s">
        <v>27</v>
      </c>
      <c r="AP17" s="71" t="s">
        <v>102</v>
      </c>
      <c r="AQ17" s="37" t="s">
        <v>218</v>
      </c>
      <c r="AR17" s="39" t="s">
        <v>27</v>
      </c>
    </row>
    <row r="18" spans="1:44">
      <c r="A18" s="511" t="s">
        <v>22</v>
      </c>
      <c r="B18" s="89" t="s">
        <v>219</v>
      </c>
      <c r="C18" s="41">
        <v>15059</v>
      </c>
      <c r="D18" s="349">
        <v>7215</v>
      </c>
      <c r="E18" s="344">
        <f>D18/C18*100</f>
        <v>47.911547911547913</v>
      </c>
      <c r="F18" s="41">
        <v>14701</v>
      </c>
      <c r="G18" s="349">
        <v>6993</v>
      </c>
      <c r="H18" s="344">
        <f>G18/F18*100</f>
        <v>47.568192639956465</v>
      </c>
      <c r="I18" s="41">
        <v>14590</v>
      </c>
      <c r="J18" s="350">
        <v>7007</v>
      </c>
      <c r="K18" s="344">
        <f>J18/I18*100</f>
        <v>48.026045236463332</v>
      </c>
      <c r="L18" s="41">
        <v>14457</v>
      </c>
      <c r="M18" s="349">
        <v>6938</v>
      </c>
      <c r="N18" s="344">
        <f>M18/L18*100</f>
        <v>47.990592792418894</v>
      </c>
      <c r="O18" s="41">
        <v>14480</v>
      </c>
      <c r="P18" s="349">
        <v>6907</v>
      </c>
      <c r="Q18" s="344">
        <f>P18/O18*100</f>
        <v>47.700276243093924</v>
      </c>
      <c r="R18" s="41">
        <v>14444</v>
      </c>
      <c r="S18" s="349">
        <v>6900</v>
      </c>
      <c r="T18" s="344">
        <f>S18/R18*100</f>
        <v>47.770700636942678</v>
      </c>
      <c r="U18" s="41">
        <v>14577</v>
      </c>
      <c r="V18" s="349">
        <v>6983</v>
      </c>
      <c r="W18" s="344">
        <f>V18/U18*100</f>
        <v>47.904232695341975</v>
      </c>
      <c r="X18" s="41">
        <v>14802</v>
      </c>
      <c r="Y18" s="349">
        <v>7050</v>
      </c>
      <c r="Z18" s="344">
        <f>Y18/X18*100</f>
        <v>47.62869882448318</v>
      </c>
      <c r="AA18" s="41">
        <v>14946</v>
      </c>
      <c r="AB18" s="349">
        <v>7089</v>
      </c>
      <c r="AC18" s="344">
        <f>AB18/AA18*100</f>
        <v>47.430750702529103</v>
      </c>
      <c r="AD18" s="41">
        <v>15709</v>
      </c>
      <c r="AE18" s="349">
        <v>7509</v>
      </c>
      <c r="AF18" s="344">
        <f>AE18/AD18*100</f>
        <v>47.800623846202811</v>
      </c>
      <c r="AG18" s="41">
        <v>15798</v>
      </c>
      <c r="AH18" s="349">
        <v>7635</v>
      </c>
      <c r="AI18" s="344">
        <f>AH18/AG18*100</f>
        <v>48.328902392707938</v>
      </c>
      <c r="AJ18" s="41">
        <f>SUM(AJ19:AJ25)</f>
        <v>16209</v>
      </c>
      <c r="AK18" s="349">
        <f>SUM(AK19:AK25)</f>
        <v>7846</v>
      </c>
      <c r="AL18" s="344">
        <f>AK18/AJ18*100</f>
        <v>48.405206983774448</v>
      </c>
      <c r="AM18" s="41">
        <f>SUM(AM19:AM25)</f>
        <v>16388</v>
      </c>
      <c r="AN18" s="349">
        <f>SUM(AN19:AN25)</f>
        <v>7895</v>
      </c>
      <c r="AO18" s="344">
        <f>AN18/AM18*100</f>
        <v>48.175494264095683</v>
      </c>
      <c r="AP18" s="41">
        <f>SUM(AP19:AP25)</f>
        <v>16451</v>
      </c>
      <c r="AQ18" s="349">
        <f>SUM(AQ19:AQ25)</f>
        <v>7969</v>
      </c>
      <c r="AR18" s="344">
        <f>AQ18/AP18*100</f>
        <v>48.440824266002068</v>
      </c>
    </row>
    <row r="19" spans="1:44" ht="15" customHeight="1">
      <c r="A19" s="512"/>
      <c r="B19" s="330" t="s">
        <v>81</v>
      </c>
      <c r="C19" s="34">
        <v>775</v>
      </c>
      <c r="D19" s="67">
        <v>267</v>
      </c>
      <c r="E19" s="44">
        <f>D19/C19*100</f>
        <v>34.451612903225808</v>
      </c>
      <c r="F19" s="34">
        <v>778</v>
      </c>
      <c r="G19" s="67">
        <v>264</v>
      </c>
      <c r="H19" s="44">
        <f>G19/F19*100</f>
        <v>33.933161953727506</v>
      </c>
      <c r="I19" s="34">
        <v>754</v>
      </c>
      <c r="J19" s="346">
        <v>266</v>
      </c>
      <c r="K19" s="44">
        <f>J19/I19*100</f>
        <v>35.278514588859416</v>
      </c>
      <c r="L19" s="34">
        <v>704</v>
      </c>
      <c r="M19" s="67">
        <v>242</v>
      </c>
      <c r="N19" s="44">
        <f>M19/L19*100</f>
        <v>34.375</v>
      </c>
      <c r="O19" s="34">
        <v>730</v>
      </c>
      <c r="P19" s="67">
        <v>245</v>
      </c>
      <c r="Q19" s="44">
        <f>P19/O19*100</f>
        <v>33.561643835616437</v>
      </c>
      <c r="R19" s="34">
        <v>667</v>
      </c>
      <c r="S19" s="67">
        <v>224</v>
      </c>
      <c r="T19" s="44">
        <f>S19/R19*100</f>
        <v>33.583208395802103</v>
      </c>
      <c r="U19" s="34">
        <v>631</v>
      </c>
      <c r="V19" s="67">
        <v>219</v>
      </c>
      <c r="W19" s="44">
        <f>V19/U19*100</f>
        <v>34.706814580031697</v>
      </c>
      <c r="X19" s="34">
        <v>652</v>
      </c>
      <c r="Y19" s="67">
        <v>207</v>
      </c>
      <c r="Z19" s="44">
        <f>Y19/X19*100</f>
        <v>31.74846625766871</v>
      </c>
      <c r="AA19" s="34">
        <v>680</v>
      </c>
      <c r="AB19" s="67">
        <v>209</v>
      </c>
      <c r="AC19" s="44">
        <f>AB19/AA19*100</f>
        <v>30.735294117647062</v>
      </c>
      <c r="AD19" s="34">
        <v>739</v>
      </c>
      <c r="AE19" s="67">
        <v>235</v>
      </c>
      <c r="AF19" s="44">
        <f>AE19/AD19*100</f>
        <v>31.799729364005415</v>
      </c>
      <c r="AG19" s="34">
        <v>752</v>
      </c>
      <c r="AH19" s="67">
        <v>241</v>
      </c>
      <c r="AI19" s="44">
        <f>AH19/AG19*100</f>
        <v>32.047872340425535</v>
      </c>
      <c r="AJ19" s="34">
        <v>791</v>
      </c>
      <c r="AK19" s="67">
        <v>258</v>
      </c>
      <c r="AL19" s="44">
        <f>AK19/AJ19*100</f>
        <v>32.616940581542352</v>
      </c>
      <c r="AM19" s="34">
        <f>'C2'!AA19</f>
        <v>820</v>
      </c>
      <c r="AN19" s="67">
        <v>261</v>
      </c>
      <c r="AO19" s="44">
        <f>AN19/AM19*100</f>
        <v>31.829268292682926</v>
      </c>
      <c r="AP19" s="34">
        <f>'C2'!AC19</f>
        <v>815</v>
      </c>
      <c r="AQ19" s="67">
        <v>257</v>
      </c>
      <c r="AR19" s="44">
        <f>AQ19/AP19*100</f>
        <v>31.533742331288344</v>
      </c>
    </row>
    <row r="20" spans="1:44" ht="15" hidden="1" customHeight="1">
      <c r="A20" s="512"/>
      <c r="B20" s="330" t="s">
        <v>82</v>
      </c>
      <c r="C20" s="45">
        <v>0</v>
      </c>
      <c r="D20" s="46">
        <v>0</v>
      </c>
      <c r="E20" s="57">
        <v>0</v>
      </c>
      <c r="F20" s="45">
        <v>0</v>
      </c>
      <c r="G20" s="46">
        <v>0</v>
      </c>
      <c r="H20" s="57">
        <v>0</v>
      </c>
      <c r="I20" s="45">
        <v>0</v>
      </c>
      <c r="J20" s="345">
        <v>0</v>
      </c>
      <c r="K20" s="57">
        <v>0</v>
      </c>
      <c r="L20" s="45">
        <v>0</v>
      </c>
      <c r="M20" s="46">
        <v>0</v>
      </c>
      <c r="N20" s="57">
        <v>0</v>
      </c>
      <c r="O20" s="45">
        <v>0</v>
      </c>
      <c r="P20" s="46">
        <v>0</v>
      </c>
      <c r="Q20" s="57">
        <v>0</v>
      </c>
      <c r="R20" s="45">
        <v>0</v>
      </c>
      <c r="S20" s="46">
        <v>0</v>
      </c>
      <c r="T20" s="57">
        <v>0</v>
      </c>
      <c r="U20" s="45">
        <v>0</v>
      </c>
      <c r="V20" s="46">
        <v>0</v>
      </c>
      <c r="W20" s="57">
        <v>0</v>
      </c>
      <c r="X20" s="45">
        <v>0</v>
      </c>
      <c r="Y20" s="46">
        <v>0</v>
      </c>
      <c r="Z20" s="57">
        <v>0</v>
      </c>
      <c r="AA20" s="45">
        <v>0</v>
      </c>
      <c r="AB20" s="46">
        <v>0</v>
      </c>
      <c r="AC20" s="57">
        <v>0</v>
      </c>
      <c r="AD20" s="45">
        <v>0</v>
      </c>
      <c r="AE20" s="46">
        <v>0</v>
      </c>
      <c r="AF20" s="57">
        <v>0</v>
      </c>
      <c r="AG20" s="45">
        <v>0</v>
      </c>
      <c r="AH20" s="46">
        <v>0</v>
      </c>
      <c r="AI20" s="56">
        <v>0</v>
      </c>
      <c r="AJ20" s="45">
        <v>0</v>
      </c>
      <c r="AK20" s="46">
        <v>0</v>
      </c>
      <c r="AL20" s="56">
        <v>0</v>
      </c>
      <c r="AM20" s="45">
        <f>'C2'!AA20</f>
        <v>0</v>
      </c>
      <c r="AN20" s="46">
        <v>0</v>
      </c>
      <c r="AO20" s="56">
        <v>0</v>
      </c>
      <c r="AP20" s="34">
        <f>'C2'!AC20</f>
        <v>0</v>
      </c>
      <c r="AQ20" s="46">
        <v>0</v>
      </c>
      <c r="AR20" s="56">
        <v>0</v>
      </c>
    </row>
    <row r="21" spans="1:44">
      <c r="A21" s="512"/>
      <c r="B21" s="330" t="s">
        <v>83</v>
      </c>
      <c r="C21" s="33">
        <v>6103</v>
      </c>
      <c r="D21" s="126">
        <v>3068</v>
      </c>
      <c r="E21" s="44">
        <f>D21/C21*100</f>
        <v>50.270358839914799</v>
      </c>
      <c r="F21" s="33">
        <v>5720</v>
      </c>
      <c r="G21" s="126">
        <v>2870</v>
      </c>
      <c r="H21" s="44">
        <f>G21/F21*100</f>
        <v>50.17482517482518</v>
      </c>
      <c r="I21" s="33">
        <v>5614</v>
      </c>
      <c r="J21" s="345">
        <v>2860</v>
      </c>
      <c r="K21" s="44">
        <f>J21/I21*100</f>
        <v>50.944068400427497</v>
      </c>
      <c r="L21" s="33">
        <v>5608</v>
      </c>
      <c r="M21" s="126">
        <v>2881</v>
      </c>
      <c r="N21" s="44">
        <f>M21/L21*100</f>
        <v>51.373038516405131</v>
      </c>
      <c r="O21" s="33">
        <v>5682</v>
      </c>
      <c r="P21" s="126">
        <v>2907</v>
      </c>
      <c r="Q21" s="44">
        <f>P21/O21*100</f>
        <v>51.161562829989435</v>
      </c>
      <c r="R21" s="33">
        <v>5792</v>
      </c>
      <c r="S21" s="126">
        <v>2950</v>
      </c>
      <c r="T21" s="44">
        <f>S21/R21*100</f>
        <v>50.932320441988956</v>
      </c>
      <c r="U21" s="33">
        <v>6006</v>
      </c>
      <c r="V21" s="126">
        <v>3034</v>
      </c>
      <c r="W21" s="44">
        <f>V21/U21*100</f>
        <v>50.516150516150518</v>
      </c>
      <c r="X21" s="33">
        <v>6183</v>
      </c>
      <c r="Y21" s="126">
        <v>3104</v>
      </c>
      <c r="Z21" s="44">
        <f t="shared" ref="Z21:Z31" si="0">Y21/X21*100</f>
        <v>50.202167232734915</v>
      </c>
      <c r="AA21" s="33">
        <v>6261</v>
      </c>
      <c r="AB21" s="126">
        <v>3103</v>
      </c>
      <c r="AC21" s="44">
        <f t="shared" ref="AC21:AC31" si="1">AB21/AA21*100</f>
        <v>49.560773039450567</v>
      </c>
      <c r="AD21" s="33">
        <v>6852</v>
      </c>
      <c r="AE21" s="126">
        <v>3435</v>
      </c>
      <c r="AF21" s="44">
        <f t="shared" ref="AF21:AF31" si="2">AE21/AD21*100</f>
        <v>50.131348511383536</v>
      </c>
      <c r="AG21" s="33">
        <v>7025</v>
      </c>
      <c r="AH21" s="126">
        <v>3534</v>
      </c>
      <c r="AI21" s="44">
        <f t="shared" ref="AI21:AI31" si="3">AH21/AG21*100</f>
        <v>50.306049822064061</v>
      </c>
      <c r="AJ21" s="33">
        <v>7409</v>
      </c>
      <c r="AK21" s="126">
        <v>3736</v>
      </c>
      <c r="AL21" s="44">
        <f t="shared" ref="AL21:AL31" si="4">AK21/AJ21*100</f>
        <v>50.425158590902953</v>
      </c>
      <c r="AM21" s="33">
        <f>'C2'!AA21</f>
        <v>7608</v>
      </c>
      <c r="AN21" s="126">
        <v>3824</v>
      </c>
      <c r="AO21" s="44">
        <f t="shared" ref="AO21:AO31" si="5">AN21/AM21*100</f>
        <v>50.262881177707676</v>
      </c>
      <c r="AP21" s="34">
        <f>'C2'!AC21</f>
        <v>7667</v>
      </c>
      <c r="AQ21" s="126">
        <v>3882</v>
      </c>
      <c r="AR21" s="44">
        <f t="shared" ref="AR21:AR31" si="6">AQ21/AP21*100</f>
        <v>50.632581192122082</v>
      </c>
    </row>
    <row r="22" spans="1:44">
      <c r="A22" s="512"/>
      <c r="B22" s="330" t="s">
        <v>84</v>
      </c>
      <c r="C22" s="33">
        <v>1146</v>
      </c>
      <c r="D22" s="126">
        <v>489</v>
      </c>
      <c r="E22" s="44">
        <f>D22/C22*100</f>
        <v>42.670157068062828</v>
      </c>
      <c r="F22" s="33">
        <v>1013</v>
      </c>
      <c r="G22" s="126">
        <v>407</v>
      </c>
      <c r="H22" s="44">
        <f>G22/F22*100</f>
        <v>40.177690029615007</v>
      </c>
      <c r="I22" s="33">
        <v>939</v>
      </c>
      <c r="J22" s="345">
        <v>370</v>
      </c>
      <c r="K22" s="44">
        <f>J22/I22*100</f>
        <v>39.403620873269432</v>
      </c>
      <c r="L22" s="33">
        <v>857</v>
      </c>
      <c r="M22" s="126">
        <v>318</v>
      </c>
      <c r="N22" s="44">
        <f>M22/L22*100</f>
        <v>37.106184364060681</v>
      </c>
      <c r="O22" s="33">
        <v>760</v>
      </c>
      <c r="P22" s="126">
        <v>283</v>
      </c>
      <c r="Q22" s="44">
        <f>P22/O22*100</f>
        <v>37.236842105263158</v>
      </c>
      <c r="R22" s="33">
        <v>701</v>
      </c>
      <c r="S22" s="126">
        <v>261</v>
      </c>
      <c r="T22" s="44">
        <f>S22/R22*100</f>
        <v>37.232524964336662</v>
      </c>
      <c r="U22" s="33">
        <v>689</v>
      </c>
      <c r="V22" s="126">
        <v>261</v>
      </c>
      <c r="W22" s="44">
        <f>V22/U22*100</f>
        <v>37.880986937590713</v>
      </c>
      <c r="X22" s="33">
        <v>589</v>
      </c>
      <c r="Y22" s="126">
        <v>220</v>
      </c>
      <c r="Z22" s="44">
        <f t="shared" si="0"/>
        <v>37.351443123938886</v>
      </c>
      <c r="AA22" s="33">
        <v>528</v>
      </c>
      <c r="AB22" s="126">
        <v>197</v>
      </c>
      <c r="AC22" s="44">
        <f t="shared" si="1"/>
        <v>37.310606060606062</v>
      </c>
      <c r="AD22" s="33">
        <v>450</v>
      </c>
      <c r="AE22" s="126">
        <v>166</v>
      </c>
      <c r="AF22" s="44">
        <f t="shared" si="2"/>
        <v>36.888888888888886</v>
      </c>
      <c r="AG22" s="33">
        <v>360</v>
      </c>
      <c r="AH22" s="126">
        <v>138</v>
      </c>
      <c r="AI22" s="44">
        <f t="shared" si="3"/>
        <v>38.333333333333336</v>
      </c>
      <c r="AJ22" s="33">
        <v>274</v>
      </c>
      <c r="AK22" s="126">
        <v>99</v>
      </c>
      <c r="AL22" s="44">
        <f t="shared" si="4"/>
        <v>36.131386861313871</v>
      </c>
      <c r="AM22" s="33">
        <f>'C2'!AA22</f>
        <v>279</v>
      </c>
      <c r="AN22" s="126">
        <v>106</v>
      </c>
      <c r="AO22" s="44">
        <f t="shared" si="5"/>
        <v>37.992831541218635</v>
      </c>
      <c r="AP22" s="34">
        <f>'C2'!AC22</f>
        <v>297</v>
      </c>
      <c r="AQ22" s="126">
        <v>115</v>
      </c>
      <c r="AR22" s="44">
        <f t="shared" si="6"/>
        <v>38.72053872053872</v>
      </c>
    </row>
    <row r="23" spans="1:44">
      <c r="A23" s="512"/>
      <c r="B23" s="330" t="s">
        <v>85</v>
      </c>
      <c r="C23" s="34">
        <v>3975</v>
      </c>
      <c r="D23" s="67">
        <v>1992</v>
      </c>
      <c r="E23" s="44">
        <f>D23/C23*100</f>
        <v>50.113207547169814</v>
      </c>
      <c r="F23" s="34">
        <v>4237</v>
      </c>
      <c r="G23" s="67">
        <v>2097</v>
      </c>
      <c r="H23" s="44">
        <f>G23/F23*100</f>
        <v>49.492565494453622</v>
      </c>
      <c r="I23" s="34">
        <v>4378</v>
      </c>
      <c r="J23" s="346">
        <v>2173</v>
      </c>
      <c r="K23" s="44">
        <f>J23/I23*100</f>
        <v>49.634536317953405</v>
      </c>
      <c r="L23" s="34">
        <v>4440</v>
      </c>
      <c r="M23" s="67">
        <v>2188</v>
      </c>
      <c r="N23" s="44">
        <f>M23/L23*100</f>
        <v>49.27927927927928</v>
      </c>
      <c r="O23" s="34">
        <v>4537</v>
      </c>
      <c r="P23" s="67">
        <v>2204</v>
      </c>
      <c r="Q23" s="44">
        <f>P23/O23*100</f>
        <v>48.578355741679523</v>
      </c>
      <c r="R23" s="34">
        <v>4502</v>
      </c>
      <c r="S23" s="67">
        <v>2215</v>
      </c>
      <c r="T23" s="44">
        <f>S23/R23*100</f>
        <v>49.200355397601065</v>
      </c>
      <c r="U23" s="34">
        <v>4478</v>
      </c>
      <c r="V23" s="67">
        <v>2231</v>
      </c>
      <c r="W23" s="44">
        <f>V23/U23*100</f>
        <v>49.821348816435908</v>
      </c>
      <c r="X23" s="34">
        <v>4537</v>
      </c>
      <c r="Y23" s="67">
        <v>2272</v>
      </c>
      <c r="Z23" s="44">
        <f t="shared" si="0"/>
        <v>50.07714348688561</v>
      </c>
      <c r="AA23" s="34">
        <v>4597</v>
      </c>
      <c r="AB23" s="67">
        <v>2293</v>
      </c>
      <c r="AC23" s="44">
        <f t="shared" si="1"/>
        <v>49.880356754405049</v>
      </c>
      <c r="AD23" s="34">
        <v>4765</v>
      </c>
      <c r="AE23" s="67">
        <v>2378</v>
      </c>
      <c r="AF23" s="44">
        <f t="shared" si="2"/>
        <v>49.905561385099681</v>
      </c>
      <c r="AG23" s="34">
        <v>4728</v>
      </c>
      <c r="AH23" s="67">
        <v>2378</v>
      </c>
      <c r="AI23" s="44">
        <f t="shared" si="3"/>
        <v>50.296108291032148</v>
      </c>
      <c r="AJ23" s="34">
        <v>4833</v>
      </c>
      <c r="AK23" s="67">
        <v>2400</v>
      </c>
      <c r="AL23" s="44">
        <f t="shared" si="4"/>
        <v>49.658597144630662</v>
      </c>
      <c r="AM23" s="34">
        <f>'C2'!AA23</f>
        <v>4849</v>
      </c>
      <c r="AN23" s="67">
        <v>2400</v>
      </c>
      <c r="AO23" s="44">
        <f t="shared" si="5"/>
        <v>49.494741183749227</v>
      </c>
      <c r="AP23" s="34">
        <f>'C2'!AC23</f>
        <v>4889</v>
      </c>
      <c r="AQ23" s="67">
        <v>2414</v>
      </c>
      <c r="AR23" s="44">
        <f t="shared" si="6"/>
        <v>49.376150542033137</v>
      </c>
    </row>
    <row r="24" spans="1:44">
      <c r="A24" s="512"/>
      <c r="B24" s="330" t="s">
        <v>86</v>
      </c>
      <c r="C24" s="35">
        <v>0</v>
      </c>
      <c r="D24" s="49">
        <v>0</v>
      </c>
      <c r="E24" s="57">
        <v>0</v>
      </c>
      <c r="F24" s="35">
        <v>0</v>
      </c>
      <c r="G24" s="49">
        <v>0</v>
      </c>
      <c r="H24" s="57">
        <v>0</v>
      </c>
      <c r="I24" s="35">
        <v>0</v>
      </c>
      <c r="J24" s="346">
        <v>0</v>
      </c>
      <c r="K24" s="57">
        <v>0</v>
      </c>
      <c r="L24" s="35">
        <v>0</v>
      </c>
      <c r="M24" s="49">
        <v>0</v>
      </c>
      <c r="N24" s="57">
        <v>0</v>
      </c>
      <c r="O24" s="35">
        <v>0</v>
      </c>
      <c r="P24" s="35">
        <v>0</v>
      </c>
      <c r="Q24" s="57">
        <v>0</v>
      </c>
      <c r="R24" s="35">
        <v>0</v>
      </c>
      <c r="S24" s="35">
        <v>0</v>
      </c>
      <c r="T24" s="56">
        <v>0</v>
      </c>
      <c r="U24" s="35">
        <v>0</v>
      </c>
      <c r="V24" s="49">
        <v>0</v>
      </c>
      <c r="W24" s="57">
        <v>0</v>
      </c>
      <c r="X24" s="36">
        <v>65</v>
      </c>
      <c r="Y24" s="36">
        <v>32</v>
      </c>
      <c r="Z24" s="44">
        <f t="shared" si="0"/>
        <v>49.230769230769234</v>
      </c>
      <c r="AA24" s="36">
        <v>161</v>
      </c>
      <c r="AB24" s="68">
        <v>78</v>
      </c>
      <c r="AC24" s="44">
        <f t="shared" si="1"/>
        <v>48.447204968944099</v>
      </c>
      <c r="AD24" s="36">
        <v>240</v>
      </c>
      <c r="AE24" s="68">
        <v>111</v>
      </c>
      <c r="AF24" s="44">
        <f t="shared" si="2"/>
        <v>46.25</v>
      </c>
      <c r="AG24" s="36">
        <v>322</v>
      </c>
      <c r="AH24" s="68">
        <v>151</v>
      </c>
      <c r="AI24" s="44">
        <f t="shared" si="3"/>
        <v>46.894409937888199</v>
      </c>
      <c r="AJ24" s="36">
        <v>402</v>
      </c>
      <c r="AK24" s="68">
        <v>184</v>
      </c>
      <c r="AL24" s="44">
        <f t="shared" si="4"/>
        <v>45.771144278606968</v>
      </c>
      <c r="AM24" s="36">
        <f>'C2'!AA24</f>
        <v>435</v>
      </c>
      <c r="AN24" s="68">
        <v>194</v>
      </c>
      <c r="AO24" s="44">
        <f t="shared" si="5"/>
        <v>44.597701149425291</v>
      </c>
      <c r="AP24" s="34">
        <f>'C2'!AC24</f>
        <v>414</v>
      </c>
      <c r="AQ24" s="68">
        <v>169</v>
      </c>
      <c r="AR24" s="44">
        <f t="shared" si="6"/>
        <v>40.821256038647341</v>
      </c>
    </row>
    <row r="25" spans="1:44">
      <c r="A25" s="513"/>
      <c r="B25" s="450" t="s">
        <v>87</v>
      </c>
      <c r="C25" s="52">
        <v>3060</v>
      </c>
      <c r="D25" s="351">
        <v>1399</v>
      </c>
      <c r="E25" s="53">
        <f t="shared" ref="E25:E31" si="7">D25/C25*100</f>
        <v>45.718954248366011</v>
      </c>
      <c r="F25" s="52">
        <v>2953</v>
      </c>
      <c r="G25" s="351">
        <v>1355</v>
      </c>
      <c r="H25" s="53">
        <f t="shared" ref="H25:H31" si="8">G25/F25*100</f>
        <v>45.885540128682692</v>
      </c>
      <c r="I25" s="52">
        <v>2905</v>
      </c>
      <c r="J25" s="352">
        <v>1338</v>
      </c>
      <c r="K25" s="53">
        <f t="shared" ref="K25:K31" si="9">J25/I25*100</f>
        <v>46.058519793459553</v>
      </c>
      <c r="L25" s="52">
        <v>2848</v>
      </c>
      <c r="M25" s="351">
        <v>1309</v>
      </c>
      <c r="N25" s="53">
        <f t="shared" ref="N25:N31" si="10">M25/L25*100</f>
        <v>45.962078651685395</v>
      </c>
      <c r="O25" s="52">
        <v>2771</v>
      </c>
      <c r="P25" s="351">
        <v>1268</v>
      </c>
      <c r="Q25" s="53">
        <f t="shared" ref="Q25:Q31" si="11">P25/O25*100</f>
        <v>45.759653554673399</v>
      </c>
      <c r="R25" s="52">
        <v>2782</v>
      </c>
      <c r="S25" s="351">
        <v>1250</v>
      </c>
      <c r="T25" s="53">
        <f t="shared" ref="T25:T31" si="12">S25/R25*100</f>
        <v>44.931703810208482</v>
      </c>
      <c r="U25" s="52">
        <v>2773</v>
      </c>
      <c r="V25" s="351">
        <v>1238</v>
      </c>
      <c r="W25" s="53">
        <f t="shared" ref="W25:W31" si="13">V25/U25*100</f>
        <v>44.644789037143887</v>
      </c>
      <c r="X25" s="52">
        <v>2776</v>
      </c>
      <c r="Y25" s="351">
        <v>1215</v>
      </c>
      <c r="Z25" s="53">
        <f t="shared" si="0"/>
        <v>43.768011527377517</v>
      </c>
      <c r="AA25" s="52">
        <v>2719</v>
      </c>
      <c r="AB25" s="351">
        <v>1209</v>
      </c>
      <c r="AC25" s="53">
        <f t="shared" si="1"/>
        <v>44.464876792938583</v>
      </c>
      <c r="AD25" s="52">
        <v>2663</v>
      </c>
      <c r="AE25" s="351">
        <v>1184</v>
      </c>
      <c r="AF25" s="53">
        <f t="shared" si="2"/>
        <v>44.461134059331577</v>
      </c>
      <c r="AG25" s="52">
        <v>2611</v>
      </c>
      <c r="AH25" s="351">
        <v>1193</v>
      </c>
      <c r="AI25" s="53">
        <f t="shared" si="3"/>
        <v>45.69130601302183</v>
      </c>
      <c r="AJ25" s="52">
        <v>2500</v>
      </c>
      <c r="AK25" s="351">
        <v>1169</v>
      </c>
      <c r="AL25" s="53">
        <f t="shared" si="4"/>
        <v>46.760000000000005</v>
      </c>
      <c r="AM25" s="52">
        <f>'C2'!AA25</f>
        <v>2397</v>
      </c>
      <c r="AN25" s="351">
        <v>1110</v>
      </c>
      <c r="AO25" s="53">
        <f t="shared" si="5"/>
        <v>46.307884856070089</v>
      </c>
      <c r="AP25" s="34">
        <f>'C2'!AC25</f>
        <v>2369</v>
      </c>
      <c r="AQ25" s="351">
        <v>1132</v>
      </c>
      <c r="AR25" s="53">
        <f t="shared" si="6"/>
        <v>47.783875052764877</v>
      </c>
    </row>
    <row r="26" spans="1:44">
      <c r="A26" s="511" t="s">
        <v>88</v>
      </c>
      <c r="B26" s="89" t="s">
        <v>219</v>
      </c>
      <c r="C26" s="41">
        <v>9171</v>
      </c>
      <c r="D26" s="349">
        <v>4580</v>
      </c>
      <c r="E26" s="344">
        <f t="shared" si="7"/>
        <v>49.940028350234435</v>
      </c>
      <c r="F26" s="41">
        <v>8792</v>
      </c>
      <c r="G26" s="349">
        <v>4357</v>
      </c>
      <c r="H26" s="344">
        <f t="shared" si="8"/>
        <v>49.556414922656963</v>
      </c>
      <c r="I26" s="41">
        <v>8769</v>
      </c>
      <c r="J26" s="350">
        <v>4332</v>
      </c>
      <c r="K26" s="344">
        <f t="shared" si="9"/>
        <v>49.401300034211424</v>
      </c>
      <c r="L26" s="41">
        <v>8855</v>
      </c>
      <c r="M26" s="349">
        <v>4405</v>
      </c>
      <c r="N26" s="344">
        <f t="shared" si="10"/>
        <v>49.745906267645395</v>
      </c>
      <c r="O26" s="41">
        <v>8783</v>
      </c>
      <c r="P26" s="349">
        <v>4329</v>
      </c>
      <c r="Q26" s="344">
        <f t="shared" si="11"/>
        <v>49.288398041671414</v>
      </c>
      <c r="R26" s="41">
        <v>8642</v>
      </c>
      <c r="S26" s="349">
        <v>4232</v>
      </c>
      <c r="T26" s="344">
        <f t="shared" si="12"/>
        <v>48.970145799583435</v>
      </c>
      <c r="U26" s="41">
        <v>8783</v>
      </c>
      <c r="V26" s="349">
        <v>4242</v>
      </c>
      <c r="W26" s="344">
        <f t="shared" si="13"/>
        <v>48.297848115678015</v>
      </c>
      <c r="X26" s="41">
        <v>8794</v>
      </c>
      <c r="Y26" s="349">
        <v>4251</v>
      </c>
      <c r="Z26" s="344">
        <f t="shared" si="0"/>
        <v>48.339777120764154</v>
      </c>
      <c r="AA26" s="41">
        <v>8765</v>
      </c>
      <c r="AB26" s="349">
        <v>4236</v>
      </c>
      <c r="AC26" s="344">
        <f t="shared" si="1"/>
        <v>48.328579577866513</v>
      </c>
      <c r="AD26" s="41">
        <v>8873</v>
      </c>
      <c r="AE26" s="349">
        <v>4265</v>
      </c>
      <c r="AF26" s="344">
        <f t="shared" si="2"/>
        <v>48.067170066493858</v>
      </c>
      <c r="AG26" s="41">
        <v>9298</v>
      </c>
      <c r="AH26" s="349">
        <v>4460</v>
      </c>
      <c r="AI26" s="344">
        <f t="shared" si="3"/>
        <v>47.967304796730481</v>
      </c>
      <c r="AJ26" s="41">
        <f>SUM(AJ27:AJ33)</f>
        <v>9374</v>
      </c>
      <c r="AK26" s="349">
        <f>SUM(AK27:AK33)</f>
        <v>4605</v>
      </c>
      <c r="AL26" s="344">
        <f t="shared" si="4"/>
        <v>49.125240025602729</v>
      </c>
      <c r="AM26" s="41">
        <f>SUM(AM27:AM33)</f>
        <v>9429</v>
      </c>
      <c r="AN26" s="349">
        <f>SUM(AN27:AN33)</f>
        <v>4584</v>
      </c>
      <c r="AO26" s="344">
        <f t="shared" si="5"/>
        <v>48.615972001272667</v>
      </c>
      <c r="AP26" s="41">
        <f>SUM(AP27:AP33)</f>
        <v>9575</v>
      </c>
      <c r="AQ26" s="349">
        <f>SUM(AQ27:AQ33)</f>
        <v>4633</v>
      </c>
      <c r="AR26" s="344">
        <f t="shared" si="6"/>
        <v>48.386422976501301</v>
      </c>
    </row>
    <row r="27" spans="1:44" ht="15" customHeight="1">
      <c r="A27" s="512"/>
      <c r="B27" s="330" t="s">
        <v>81</v>
      </c>
      <c r="C27" s="34">
        <v>388</v>
      </c>
      <c r="D27" s="67">
        <v>166</v>
      </c>
      <c r="E27" s="44">
        <f t="shared" si="7"/>
        <v>42.783505154639172</v>
      </c>
      <c r="F27" s="34">
        <v>418</v>
      </c>
      <c r="G27" s="67">
        <v>170</v>
      </c>
      <c r="H27" s="44">
        <f t="shared" si="8"/>
        <v>40.669856459330148</v>
      </c>
      <c r="I27" s="34">
        <v>401</v>
      </c>
      <c r="J27" s="346">
        <v>151</v>
      </c>
      <c r="K27" s="44">
        <f t="shared" si="9"/>
        <v>37.655860349127181</v>
      </c>
      <c r="L27" s="34">
        <v>422</v>
      </c>
      <c r="M27" s="67">
        <v>167</v>
      </c>
      <c r="N27" s="44">
        <f t="shared" si="10"/>
        <v>39.573459715639807</v>
      </c>
      <c r="O27" s="34">
        <v>432</v>
      </c>
      <c r="P27" s="67">
        <v>157</v>
      </c>
      <c r="Q27" s="44">
        <f t="shared" si="11"/>
        <v>36.342592592592595</v>
      </c>
      <c r="R27" s="34">
        <v>388</v>
      </c>
      <c r="S27" s="67">
        <v>148</v>
      </c>
      <c r="T27" s="44">
        <f t="shared" si="12"/>
        <v>38.144329896907216</v>
      </c>
      <c r="U27" s="34">
        <v>387</v>
      </c>
      <c r="V27" s="67">
        <v>132</v>
      </c>
      <c r="W27" s="44">
        <f t="shared" si="13"/>
        <v>34.108527131782942</v>
      </c>
      <c r="X27" s="34">
        <v>370</v>
      </c>
      <c r="Y27" s="67">
        <v>130</v>
      </c>
      <c r="Z27" s="44">
        <f t="shared" si="0"/>
        <v>35.135135135135137</v>
      </c>
      <c r="AA27" s="34">
        <v>349</v>
      </c>
      <c r="AB27" s="67">
        <v>120</v>
      </c>
      <c r="AC27" s="44">
        <f t="shared" si="1"/>
        <v>34.383954154727789</v>
      </c>
      <c r="AD27" s="34">
        <v>339</v>
      </c>
      <c r="AE27" s="67">
        <v>126</v>
      </c>
      <c r="AF27" s="44">
        <f t="shared" si="2"/>
        <v>37.168141592920357</v>
      </c>
      <c r="AG27" s="34">
        <v>335</v>
      </c>
      <c r="AH27" s="67">
        <v>115</v>
      </c>
      <c r="AI27" s="44">
        <f t="shared" si="3"/>
        <v>34.328358208955223</v>
      </c>
      <c r="AJ27" s="34">
        <v>310</v>
      </c>
      <c r="AK27" s="67">
        <v>116</v>
      </c>
      <c r="AL27" s="44">
        <f t="shared" si="4"/>
        <v>37.41935483870968</v>
      </c>
      <c r="AM27" s="34">
        <f>'C2'!AA27</f>
        <v>324</v>
      </c>
      <c r="AN27" s="67">
        <v>114</v>
      </c>
      <c r="AO27" s="44">
        <f t="shared" si="5"/>
        <v>35.185185185185183</v>
      </c>
      <c r="AP27" s="34">
        <f>'C2'!AC27</f>
        <v>311</v>
      </c>
      <c r="AQ27" s="67">
        <v>101</v>
      </c>
      <c r="AR27" s="44">
        <f t="shared" si="6"/>
        <v>32.475884244372985</v>
      </c>
    </row>
    <row r="28" spans="1:44">
      <c r="A28" s="512"/>
      <c r="B28" s="330" t="s">
        <v>82</v>
      </c>
      <c r="C28" s="33">
        <v>104</v>
      </c>
      <c r="D28" s="126">
        <v>50</v>
      </c>
      <c r="E28" s="44">
        <f t="shared" si="7"/>
        <v>48.07692307692308</v>
      </c>
      <c r="F28" s="33">
        <v>143</v>
      </c>
      <c r="G28" s="126">
        <v>76</v>
      </c>
      <c r="H28" s="44">
        <f t="shared" si="8"/>
        <v>53.146853146853147</v>
      </c>
      <c r="I28" s="33">
        <v>155</v>
      </c>
      <c r="J28" s="345">
        <v>74</v>
      </c>
      <c r="K28" s="44">
        <f t="shared" si="9"/>
        <v>47.741935483870968</v>
      </c>
      <c r="L28" s="33">
        <v>129</v>
      </c>
      <c r="M28" s="126">
        <v>63</v>
      </c>
      <c r="N28" s="44">
        <f t="shared" si="10"/>
        <v>48.837209302325576</v>
      </c>
      <c r="O28" s="33">
        <v>143</v>
      </c>
      <c r="P28" s="126">
        <v>72</v>
      </c>
      <c r="Q28" s="44">
        <f t="shared" si="11"/>
        <v>50.349650349650354</v>
      </c>
      <c r="R28" s="33">
        <v>132</v>
      </c>
      <c r="S28" s="126">
        <v>52</v>
      </c>
      <c r="T28" s="44">
        <f t="shared" si="12"/>
        <v>39.393939393939391</v>
      </c>
      <c r="U28" s="33">
        <v>119</v>
      </c>
      <c r="V28" s="126">
        <v>51</v>
      </c>
      <c r="W28" s="44">
        <f t="shared" si="13"/>
        <v>42.857142857142854</v>
      </c>
      <c r="X28" s="33">
        <v>151</v>
      </c>
      <c r="Y28" s="126">
        <v>69</v>
      </c>
      <c r="Z28" s="44">
        <f t="shared" si="0"/>
        <v>45.695364238410598</v>
      </c>
      <c r="AA28" s="33">
        <v>158</v>
      </c>
      <c r="AB28" s="126">
        <v>73</v>
      </c>
      <c r="AC28" s="44">
        <f t="shared" si="1"/>
        <v>46.202531645569621</v>
      </c>
      <c r="AD28" s="33">
        <v>143</v>
      </c>
      <c r="AE28" s="126">
        <v>64</v>
      </c>
      <c r="AF28" s="44">
        <f t="shared" si="2"/>
        <v>44.755244755244753</v>
      </c>
      <c r="AG28" s="33">
        <v>144</v>
      </c>
      <c r="AH28" s="126">
        <v>62</v>
      </c>
      <c r="AI28" s="44">
        <f t="shared" si="3"/>
        <v>43.055555555555557</v>
      </c>
      <c r="AJ28" s="33">
        <v>148</v>
      </c>
      <c r="AK28" s="126">
        <v>68</v>
      </c>
      <c r="AL28" s="44">
        <f t="shared" si="4"/>
        <v>45.945945945945951</v>
      </c>
      <c r="AM28" s="33">
        <f>'C2'!AA28</f>
        <v>155</v>
      </c>
      <c r="AN28" s="126">
        <v>67</v>
      </c>
      <c r="AO28" s="44">
        <f t="shared" si="5"/>
        <v>43.225806451612904</v>
      </c>
      <c r="AP28" s="34">
        <f>'C2'!AC28</f>
        <v>154</v>
      </c>
      <c r="AQ28" s="126">
        <v>68</v>
      </c>
      <c r="AR28" s="44">
        <f t="shared" si="6"/>
        <v>44.155844155844157</v>
      </c>
    </row>
    <row r="29" spans="1:44">
      <c r="A29" s="512"/>
      <c r="B29" s="330" t="s">
        <v>83</v>
      </c>
      <c r="C29" s="33">
        <v>5541</v>
      </c>
      <c r="D29" s="126">
        <v>2902</v>
      </c>
      <c r="E29" s="44">
        <f t="shared" si="7"/>
        <v>52.373217830716477</v>
      </c>
      <c r="F29" s="33">
        <v>5187</v>
      </c>
      <c r="G29" s="126">
        <v>2710</v>
      </c>
      <c r="H29" s="44">
        <f t="shared" si="8"/>
        <v>52.245999614420668</v>
      </c>
      <c r="I29" s="33">
        <v>5232</v>
      </c>
      <c r="J29" s="345">
        <v>2708</v>
      </c>
      <c r="K29" s="44">
        <f t="shared" si="9"/>
        <v>51.758409785932727</v>
      </c>
      <c r="L29" s="33">
        <v>5318</v>
      </c>
      <c r="M29" s="126">
        <v>2751</v>
      </c>
      <c r="N29" s="44">
        <f t="shared" si="10"/>
        <v>51.729973674313655</v>
      </c>
      <c r="O29" s="33">
        <v>5277</v>
      </c>
      <c r="P29" s="126">
        <v>2706</v>
      </c>
      <c r="Q29" s="44">
        <f t="shared" si="11"/>
        <v>51.279135872654912</v>
      </c>
      <c r="R29" s="33">
        <v>5251</v>
      </c>
      <c r="S29" s="126">
        <v>2666</v>
      </c>
      <c r="T29" s="44">
        <f t="shared" si="12"/>
        <v>50.77128166063607</v>
      </c>
      <c r="U29" s="33">
        <v>5386</v>
      </c>
      <c r="V29" s="126">
        <v>2703</v>
      </c>
      <c r="W29" s="44">
        <f t="shared" si="13"/>
        <v>50.185666542888974</v>
      </c>
      <c r="X29" s="33">
        <v>5342</v>
      </c>
      <c r="Y29" s="126">
        <v>2690</v>
      </c>
      <c r="Z29" s="44">
        <f t="shared" si="0"/>
        <v>50.355672032946465</v>
      </c>
      <c r="AA29" s="33">
        <v>5296</v>
      </c>
      <c r="AB29" s="126">
        <v>2712</v>
      </c>
      <c r="AC29" s="44">
        <f t="shared" si="1"/>
        <v>51.208459214501509</v>
      </c>
      <c r="AD29" s="33">
        <v>5387</v>
      </c>
      <c r="AE29" s="126">
        <v>2719</v>
      </c>
      <c r="AF29" s="44">
        <f t="shared" si="2"/>
        <v>50.473361796918503</v>
      </c>
      <c r="AG29" s="33">
        <v>5847</v>
      </c>
      <c r="AH29" s="126">
        <v>2948</v>
      </c>
      <c r="AI29" s="44">
        <f t="shared" si="3"/>
        <v>50.419018299982895</v>
      </c>
      <c r="AJ29" s="33">
        <v>5965</v>
      </c>
      <c r="AK29" s="126">
        <v>3067</v>
      </c>
      <c r="AL29" s="44">
        <f t="shared" si="4"/>
        <v>51.416596814752722</v>
      </c>
      <c r="AM29" s="33">
        <f>'C2'!AA29</f>
        <v>5908</v>
      </c>
      <c r="AN29" s="126">
        <v>2994</v>
      </c>
      <c r="AO29" s="44">
        <f t="shared" si="5"/>
        <v>50.677048070413001</v>
      </c>
      <c r="AP29" s="34">
        <f>'C2'!AC29</f>
        <v>6015</v>
      </c>
      <c r="AQ29" s="126">
        <v>2989</v>
      </c>
      <c r="AR29" s="44">
        <f t="shared" si="6"/>
        <v>49.692435577722364</v>
      </c>
    </row>
    <row r="30" spans="1:44">
      <c r="A30" s="512"/>
      <c r="B30" s="330" t="s">
        <v>84</v>
      </c>
      <c r="C30" s="33">
        <v>256</v>
      </c>
      <c r="D30" s="126">
        <v>115</v>
      </c>
      <c r="E30" s="44">
        <f t="shared" si="7"/>
        <v>44.921875</v>
      </c>
      <c r="F30" s="33">
        <v>275</v>
      </c>
      <c r="G30" s="126">
        <v>119</v>
      </c>
      <c r="H30" s="44">
        <f t="shared" si="8"/>
        <v>43.272727272727273</v>
      </c>
      <c r="I30" s="33">
        <v>271</v>
      </c>
      <c r="J30" s="345">
        <v>118</v>
      </c>
      <c r="K30" s="44">
        <f t="shared" si="9"/>
        <v>43.542435424354245</v>
      </c>
      <c r="L30" s="33">
        <v>308</v>
      </c>
      <c r="M30" s="126">
        <v>138</v>
      </c>
      <c r="N30" s="44">
        <f t="shared" si="10"/>
        <v>44.805194805194802</v>
      </c>
      <c r="O30" s="33">
        <v>302</v>
      </c>
      <c r="P30" s="126">
        <v>140</v>
      </c>
      <c r="Q30" s="44">
        <f t="shared" si="11"/>
        <v>46.357615894039732</v>
      </c>
      <c r="R30" s="33">
        <v>242</v>
      </c>
      <c r="S30" s="126">
        <v>102</v>
      </c>
      <c r="T30" s="44">
        <f t="shared" si="12"/>
        <v>42.148760330578511</v>
      </c>
      <c r="U30" s="33">
        <v>250</v>
      </c>
      <c r="V30" s="126">
        <v>106</v>
      </c>
      <c r="W30" s="44">
        <f t="shared" si="13"/>
        <v>42.4</v>
      </c>
      <c r="X30" s="33">
        <v>265</v>
      </c>
      <c r="Y30" s="126">
        <v>110</v>
      </c>
      <c r="Z30" s="44">
        <f t="shared" si="0"/>
        <v>41.509433962264154</v>
      </c>
      <c r="AA30" s="33">
        <v>277</v>
      </c>
      <c r="AB30" s="126">
        <v>105</v>
      </c>
      <c r="AC30" s="44">
        <f t="shared" si="1"/>
        <v>37.906137184115522</v>
      </c>
      <c r="AD30" s="33">
        <v>285</v>
      </c>
      <c r="AE30" s="126">
        <v>108</v>
      </c>
      <c r="AF30" s="44">
        <f t="shared" si="2"/>
        <v>37.894736842105267</v>
      </c>
      <c r="AG30" s="33">
        <v>286</v>
      </c>
      <c r="AH30" s="126">
        <v>107</v>
      </c>
      <c r="AI30" s="44">
        <f t="shared" si="3"/>
        <v>37.412587412587413</v>
      </c>
      <c r="AJ30" s="33">
        <v>293</v>
      </c>
      <c r="AK30" s="126">
        <v>115</v>
      </c>
      <c r="AL30" s="44">
        <f t="shared" si="4"/>
        <v>39.249146757679185</v>
      </c>
      <c r="AM30" s="33">
        <f>'C2'!AA30</f>
        <v>314</v>
      </c>
      <c r="AN30" s="126">
        <v>130</v>
      </c>
      <c r="AO30" s="44">
        <f t="shared" si="5"/>
        <v>41.401273885350321</v>
      </c>
      <c r="AP30" s="34">
        <f>'C2'!AC30</f>
        <v>318</v>
      </c>
      <c r="AQ30" s="126">
        <v>145</v>
      </c>
      <c r="AR30" s="44">
        <f t="shared" si="6"/>
        <v>45.59748427672956</v>
      </c>
    </row>
    <row r="31" spans="1:44">
      <c r="A31" s="512"/>
      <c r="B31" s="330" t="s">
        <v>85</v>
      </c>
      <c r="C31" s="34">
        <v>1589</v>
      </c>
      <c r="D31" s="67">
        <v>729</v>
      </c>
      <c r="E31" s="44">
        <f t="shared" si="7"/>
        <v>45.877910635619884</v>
      </c>
      <c r="F31" s="34">
        <v>1558</v>
      </c>
      <c r="G31" s="67">
        <v>717</v>
      </c>
      <c r="H31" s="44">
        <f t="shared" si="8"/>
        <v>46.020539152759952</v>
      </c>
      <c r="I31" s="34">
        <v>1549</v>
      </c>
      <c r="J31" s="346">
        <v>762</v>
      </c>
      <c r="K31" s="44">
        <f t="shared" si="9"/>
        <v>49.193027759845059</v>
      </c>
      <c r="L31" s="34">
        <v>1545</v>
      </c>
      <c r="M31" s="67">
        <v>754</v>
      </c>
      <c r="N31" s="44">
        <f t="shared" si="10"/>
        <v>48.802588996763753</v>
      </c>
      <c r="O31" s="34">
        <v>1574</v>
      </c>
      <c r="P31" s="67">
        <v>770</v>
      </c>
      <c r="Q31" s="44">
        <f t="shared" si="11"/>
        <v>48.919949174078781</v>
      </c>
      <c r="R31" s="34">
        <v>1543</v>
      </c>
      <c r="S31" s="67">
        <v>754</v>
      </c>
      <c r="T31" s="44">
        <f t="shared" si="12"/>
        <v>48.865845755022683</v>
      </c>
      <c r="U31" s="34">
        <v>1516</v>
      </c>
      <c r="V31" s="67">
        <v>712</v>
      </c>
      <c r="W31" s="44">
        <f t="shared" si="13"/>
        <v>46.965699208443276</v>
      </c>
      <c r="X31" s="34">
        <v>1551</v>
      </c>
      <c r="Y31" s="67">
        <v>747</v>
      </c>
      <c r="Z31" s="44">
        <f t="shared" si="0"/>
        <v>48.16247582205029</v>
      </c>
      <c r="AA31" s="34">
        <v>1594</v>
      </c>
      <c r="AB31" s="67">
        <v>731</v>
      </c>
      <c r="AC31" s="44">
        <f t="shared" si="1"/>
        <v>45.859473023839399</v>
      </c>
      <c r="AD31" s="34">
        <v>1570</v>
      </c>
      <c r="AE31" s="67">
        <v>711</v>
      </c>
      <c r="AF31" s="44">
        <f t="shared" si="2"/>
        <v>45.28662420382166</v>
      </c>
      <c r="AG31" s="34">
        <v>1543</v>
      </c>
      <c r="AH31" s="67">
        <v>698</v>
      </c>
      <c r="AI31" s="44">
        <f t="shared" si="3"/>
        <v>45.236552171095269</v>
      </c>
      <c r="AJ31" s="34">
        <v>1529</v>
      </c>
      <c r="AK31" s="67">
        <v>715</v>
      </c>
      <c r="AL31" s="44">
        <f t="shared" si="4"/>
        <v>46.762589928057551</v>
      </c>
      <c r="AM31" s="34">
        <f>'C2'!AA31</f>
        <v>1548</v>
      </c>
      <c r="AN31" s="67">
        <v>714</v>
      </c>
      <c r="AO31" s="44">
        <f t="shared" si="5"/>
        <v>46.124031007751938</v>
      </c>
      <c r="AP31" s="34">
        <f>'C2'!AC31</f>
        <v>1589</v>
      </c>
      <c r="AQ31" s="67">
        <v>740</v>
      </c>
      <c r="AR31" s="44">
        <f t="shared" si="6"/>
        <v>46.570169918187538</v>
      </c>
    </row>
    <row r="32" spans="1:44" ht="15" hidden="1" customHeight="1">
      <c r="A32" s="512"/>
      <c r="B32" s="330" t="s">
        <v>86</v>
      </c>
      <c r="C32" s="55">
        <v>0</v>
      </c>
      <c r="D32" s="57">
        <v>0</v>
      </c>
      <c r="E32" s="57">
        <v>0</v>
      </c>
      <c r="F32" s="55">
        <v>0</v>
      </c>
      <c r="G32" s="57">
        <v>0</v>
      </c>
      <c r="H32" s="57">
        <v>0</v>
      </c>
      <c r="I32" s="55">
        <v>0</v>
      </c>
      <c r="J32" s="346">
        <v>0</v>
      </c>
      <c r="K32" s="57">
        <v>0</v>
      </c>
      <c r="L32" s="55">
        <v>0</v>
      </c>
      <c r="M32" s="57">
        <v>0</v>
      </c>
      <c r="N32" s="57">
        <v>0</v>
      </c>
      <c r="O32" s="55">
        <v>0</v>
      </c>
      <c r="P32" s="57">
        <v>0</v>
      </c>
      <c r="Q32" s="57">
        <v>0</v>
      </c>
      <c r="R32" s="55">
        <v>0</v>
      </c>
      <c r="S32" s="57">
        <v>0</v>
      </c>
      <c r="T32" s="57">
        <v>0</v>
      </c>
      <c r="U32" s="55">
        <v>0</v>
      </c>
      <c r="V32" s="57">
        <v>0</v>
      </c>
      <c r="W32" s="57">
        <v>0</v>
      </c>
      <c r="X32" s="55">
        <v>0</v>
      </c>
      <c r="Y32" s="57">
        <v>0</v>
      </c>
      <c r="Z32" s="57">
        <v>0</v>
      </c>
      <c r="AA32" s="55">
        <v>0</v>
      </c>
      <c r="AB32" s="57">
        <v>0</v>
      </c>
      <c r="AC32" s="57">
        <v>0</v>
      </c>
      <c r="AD32" s="55">
        <v>0</v>
      </c>
      <c r="AE32" s="57">
        <v>0</v>
      </c>
      <c r="AF32" s="57">
        <v>0</v>
      </c>
      <c r="AG32" s="55">
        <v>0</v>
      </c>
      <c r="AH32" s="57">
        <v>0</v>
      </c>
      <c r="AI32" s="56">
        <v>0</v>
      </c>
      <c r="AJ32" s="55">
        <v>0</v>
      </c>
      <c r="AK32" s="57">
        <v>0</v>
      </c>
      <c r="AL32" s="56">
        <v>0</v>
      </c>
      <c r="AM32" s="55">
        <f>'C2'!AA32</f>
        <v>0</v>
      </c>
      <c r="AN32" s="57">
        <v>0</v>
      </c>
      <c r="AO32" s="56">
        <v>0</v>
      </c>
      <c r="AP32" s="34">
        <f>'C2'!AC32</f>
        <v>0</v>
      </c>
      <c r="AQ32" s="57">
        <v>0</v>
      </c>
      <c r="AR32" s="56">
        <v>0</v>
      </c>
    </row>
    <row r="33" spans="1:44">
      <c r="A33" s="513"/>
      <c r="B33" s="450" t="s">
        <v>87</v>
      </c>
      <c r="C33" s="52">
        <v>1293</v>
      </c>
      <c r="D33" s="351">
        <v>618</v>
      </c>
      <c r="E33" s="53">
        <f t="shared" ref="E33:E39" si="14">D33/C33*100</f>
        <v>47.795823665893273</v>
      </c>
      <c r="F33" s="52">
        <v>1211</v>
      </c>
      <c r="G33" s="351">
        <v>565</v>
      </c>
      <c r="H33" s="53">
        <f t="shared" ref="H33:H39" si="15">G33/F33*100</f>
        <v>46.65565648224608</v>
      </c>
      <c r="I33" s="52">
        <v>1161</v>
      </c>
      <c r="J33" s="352">
        <v>519</v>
      </c>
      <c r="K33" s="53">
        <f t="shared" ref="K33:K39" si="16">J33/I33*100</f>
        <v>44.702842377260978</v>
      </c>
      <c r="L33" s="52">
        <v>1133</v>
      </c>
      <c r="M33" s="351">
        <v>532</v>
      </c>
      <c r="N33" s="53">
        <f t="shared" ref="N33:N39" si="17">M33/L33*100</f>
        <v>46.954986760811998</v>
      </c>
      <c r="O33" s="52">
        <v>1055</v>
      </c>
      <c r="P33" s="351">
        <v>484</v>
      </c>
      <c r="Q33" s="53">
        <f t="shared" ref="Q33:Q39" si="18">P33/O33*100</f>
        <v>45.876777251184834</v>
      </c>
      <c r="R33" s="52">
        <v>1086</v>
      </c>
      <c r="S33" s="351">
        <v>510</v>
      </c>
      <c r="T33" s="53">
        <f t="shared" ref="T33:T39" si="19">S33/R33*100</f>
        <v>46.961325966850829</v>
      </c>
      <c r="U33" s="52">
        <v>1125</v>
      </c>
      <c r="V33" s="351">
        <v>538</v>
      </c>
      <c r="W33" s="53">
        <f t="shared" ref="W33:W39" si="20">V33/U33*100</f>
        <v>47.822222222222223</v>
      </c>
      <c r="X33" s="52">
        <v>1115</v>
      </c>
      <c r="Y33" s="351">
        <v>505</v>
      </c>
      <c r="Z33" s="53">
        <f t="shared" ref="Z33:Z39" si="21">Y33/X33*100</f>
        <v>45.291479820627799</v>
      </c>
      <c r="AA33" s="52">
        <v>1091</v>
      </c>
      <c r="AB33" s="351">
        <v>495</v>
      </c>
      <c r="AC33" s="53">
        <f t="shared" ref="AC33:AC39" si="22">AB33/AA33*100</f>
        <v>45.371219065077909</v>
      </c>
      <c r="AD33" s="52">
        <v>1149</v>
      </c>
      <c r="AE33" s="351">
        <v>537</v>
      </c>
      <c r="AF33" s="53">
        <f t="shared" ref="AF33:AF39" si="23">AE33/AD33*100</f>
        <v>46.736292428198432</v>
      </c>
      <c r="AG33" s="52">
        <v>1143</v>
      </c>
      <c r="AH33" s="351">
        <v>530</v>
      </c>
      <c r="AI33" s="53">
        <f t="shared" ref="AI33:AI39" si="24">AH33/AG33*100</f>
        <v>46.369203849518811</v>
      </c>
      <c r="AJ33" s="52">
        <v>1129</v>
      </c>
      <c r="AK33" s="351">
        <v>524</v>
      </c>
      <c r="AL33" s="53">
        <f t="shared" ref="AL33:AL39" si="25">AK33/AJ33*100</f>
        <v>46.412754650132861</v>
      </c>
      <c r="AM33" s="52">
        <f>'C2'!AA33</f>
        <v>1180</v>
      </c>
      <c r="AN33" s="351">
        <v>565</v>
      </c>
      <c r="AO33" s="53">
        <f t="shared" ref="AO33:AO39" si="26">AN33/AM33*100</f>
        <v>47.881355932203391</v>
      </c>
      <c r="AP33" s="34">
        <f>'C2'!AC33</f>
        <v>1188</v>
      </c>
      <c r="AQ33" s="351">
        <v>590</v>
      </c>
      <c r="AR33" s="53">
        <f t="shared" ref="AR33:AR39" si="27">AQ33/AP33*100</f>
        <v>49.663299663299668</v>
      </c>
    </row>
    <row r="34" spans="1:44">
      <c r="A34" s="512" t="s">
        <v>23</v>
      </c>
      <c r="B34" s="89" t="s">
        <v>219</v>
      </c>
      <c r="C34" s="64">
        <v>30139</v>
      </c>
      <c r="D34" s="347">
        <v>14565</v>
      </c>
      <c r="E34" s="44">
        <f t="shared" si="14"/>
        <v>48.326089120408774</v>
      </c>
      <c r="F34" s="64">
        <v>29789</v>
      </c>
      <c r="G34" s="347">
        <v>14369</v>
      </c>
      <c r="H34" s="44">
        <f t="shared" si="15"/>
        <v>48.235926012957805</v>
      </c>
      <c r="I34" s="64">
        <v>30214</v>
      </c>
      <c r="J34" s="348">
        <v>14559</v>
      </c>
      <c r="K34" s="44">
        <f t="shared" si="16"/>
        <v>48.186271264976497</v>
      </c>
      <c r="L34" s="64">
        <v>30657</v>
      </c>
      <c r="M34" s="347">
        <v>14821</v>
      </c>
      <c r="N34" s="44">
        <f t="shared" si="17"/>
        <v>48.344586880647164</v>
      </c>
      <c r="O34" s="64">
        <v>30938</v>
      </c>
      <c r="P34" s="347">
        <v>14986</v>
      </c>
      <c r="Q34" s="44">
        <f t="shared" si="18"/>
        <v>48.438813110091147</v>
      </c>
      <c r="R34" s="64">
        <v>31077</v>
      </c>
      <c r="S34" s="347">
        <v>15014</v>
      </c>
      <c r="T34" s="44">
        <f t="shared" si="19"/>
        <v>48.312256652830065</v>
      </c>
      <c r="U34" s="64">
        <v>31646</v>
      </c>
      <c r="V34" s="347">
        <v>15283</v>
      </c>
      <c r="W34" s="44">
        <f t="shared" si="20"/>
        <v>48.293623206724391</v>
      </c>
      <c r="X34" s="64">
        <v>32607</v>
      </c>
      <c r="Y34" s="347">
        <v>15718</v>
      </c>
      <c r="Z34" s="44">
        <f t="shared" si="21"/>
        <v>48.204373294077953</v>
      </c>
      <c r="AA34" s="64">
        <v>34273</v>
      </c>
      <c r="AB34" s="347">
        <v>16544</v>
      </c>
      <c r="AC34" s="44">
        <f t="shared" si="22"/>
        <v>48.271233915910486</v>
      </c>
      <c r="AD34" s="64">
        <v>36051</v>
      </c>
      <c r="AE34" s="347">
        <v>17473</v>
      </c>
      <c r="AF34" s="44">
        <f t="shared" si="23"/>
        <v>48.46744889184766</v>
      </c>
      <c r="AG34" s="64">
        <v>36871</v>
      </c>
      <c r="AH34" s="347">
        <v>17957</v>
      </c>
      <c r="AI34" s="44">
        <f t="shared" si="24"/>
        <v>48.702232106533586</v>
      </c>
      <c r="AJ34" s="41">
        <f>SUM(AJ35:AJ41)</f>
        <v>37555</v>
      </c>
      <c r="AK34" s="349">
        <f>SUM(AK35:AK41)</f>
        <v>18299</v>
      </c>
      <c r="AL34" s="44">
        <f t="shared" si="25"/>
        <v>48.725868725868729</v>
      </c>
      <c r="AM34" s="41">
        <f>'C2'!AA34</f>
        <v>38045</v>
      </c>
      <c r="AN34" s="349">
        <f>SUM(AN35:AN41)</f>
        <v>18529</v>
      </c>
      <c r="AO34" s="44">
        <f t="shared" si="26"/>
        <v>48.702851885924566</v>
      </c>
      <c r="AP34" s="41">
        <f>SUM(AP35:AP41)</f>
        <v>38952</v>
      </c>
      <c r="AQ34" s="349">
        <f>SUM(AQ35:AQ41)</f>
        <v>19115</v>
      </c>
      <c r="AR34" s="44">
        <f t="shared" si="27"/>
        <v>49.073218319983567</v>
      </c>
    </row>
    <row r="35" spans="1:44" ht="15" customHeight="1">
      <c r="A35" s="512"/>
      <c r="B35" s="330" t="s">
        <v>81</v>
      </c>
      <c r="C35" s="34">
        <v>1568</v>
      </c>
      <c r="D35" s="67">
        <v>574</v>
      </c>
      <c r="E35" s="44">
        <f t="shared" si="14"/>
        <v>36.607142857142854</v>
      </c>
      <c r="F35" s="34">
        <v>1624</v>
      </c>
      <c r="G35" s="67">
        <v>606</v>
      </c>
      <c r="H35" s="44">
        <f t="shared" si="15"/>
        <v>37.315270935960591</v>
      </c>
      <c r="I35" s="34">
        <v>1676</v>
      </c>
      <c r="J35" s="346">
        <v>625</v>
      </c>
      <c r="K35" s="44">
        <f t="shared" si="16"/>
        <v>37.291169451073984</v>
      </c>
      <c r="L35" s="34">
        <v>1757</v>
      </c>
      <c r="M35" s="67">
        <v>673</v>
      </c>
      <c r="N35" s="44">
        <f t="shared" si="17"/>
        <v>38.303927148548659</v>
      </c>
      <c r="O35" s="34">
        <v>1746</v>
      </c>
      <c r="P35" s="67">
        <v>638</v>
      </c>
      <c r="Q35" s="44">
        <f t="shared" si="18"/>
        <v>36.54066437571592</v>
      </c>
      <c r="R35" s="34">
        <v>1685</v>
      </c>
      <c r="S35" s="67">
        <v>623</v>
      </c>
      <c r="T35" s="44">
        <f t="shared" si="19"/>
        <v>36.973293768545993</v>
      </c>
      <c r="U35" s="34">
        <v>1602</v>
      </c>
      <c r="V35" s="67">
        <v>587</v>
      </c>
      <c r="W35" s="44">
        <f t="shared" si="20"/>
        <v>36.641697877652938</v>
      </c>
      <c r="X35" s="34">
        <v>1475</v>
      </c>
      <c r="Y35" s="67">
        <v>540</v>
      </c>
      <c r="Z35" s="44">
        <f t="shared" si="21"/>
        <v>36.610169491525426</v>
      </c>
      <c r="AA35" s="34">
        <v>1406</v>
      </c>
      <c r="AB35" s="67">
        <v>514</v>
      </c>
      <c r="AC35" s="44">
        <f t="shared" si="22"/>
        <v>36.557610241820768</v>
      </c>
      <c r="AD35" s="34">
        <v>1363</v>
      </c>
      <c r="AE35" s="67">
        <v>520</v>
      </c>
      <c r="AF35" s="44">
        <f t="shared" si="23"/>
        <v>38.151137197358771</v>
      </c>
      <c r="AG35" s="34">
        <v>1300</v>
      </c>
      <c r="AH35" s="67">
        <v>498</v>
      </c>
      <c r="AI35" s="44">
        <f t="shared" si="24"/>
        <v>38.307692307692307</v>
      </c>
      <c r="AJ35" s="34">
        <v>1275</v>
      </c>
      <c r="AK35" s="67">
        <v>489</v>
      </c>
      <c r="AL35" s="44">
        <f t="shared" si="25"/>
        <v>38.352941176470587</v>
      </c>
      <c r="AM35" s="34">
        <f>'C2'!AA35</f>
        <v>1263</v>
      </c>
      <c r="AN35" s="67">
        <v>503</v>
      </c>
      <c r="AO35" s="44">
        <f t="shared" si="26"/>
        <v>39.825811559778309</v>
      </c>
      <c r="AP35" s="34">
        <f>'C2'!AC35</f>
        <v>1273</v>
      </c>
      <c r="AQ35" s="67">
        <v>523</v>
      </c>
      <c r="AR35" s="44">
        <f t="shared" si="27"/>
        <v>41.084053417124899</v>
      </c>
    </row>
    <row r="36" spans="1:44">
      <c r="A36" s="512"/>
      <c r="B36" s="330" t="s">
        <v>82</v>
      </c>
      <c r="C36" s="33">
        <v>522</v>
      </c>
      <c r="D36" s="126">
        <v>227</v>
      </c>
      <c r="E36" s="44">
        <f t="shared" si="14"/>
        <v>43.486590038314176</v>
      </c>
      <c r="F36" s="33">
        <v>457</v>
      </c>
      <c r="G36" s="126">
        <v>221</v>
      </c>
      <c r="H36" s="44">
        <f t="shared" si="15"/>
        <v>48.358862144420137</v>
      </c>
      <c r="I36" s="33">
        <v>218</v>
      </c>
      <c r="J36" s="345">
        <v>102</v>
      </c>
      <c r="K36" s="44">
        <f t="shared" si="16"/>
        <v>46.788990825688074</v>
      </c>
      <c r="L36" s="33">
        <v>216</v>
      </c>
      <c r="M36" s="126">
        <v>95</v>
      </c>
      <c r="N36" s="44">
        <f t="shared" si="17"/>
        <v>43.981481481481481</v>
      </c>
      <c r="O36" s="33">
        <v>213</v>
      </c>
      <c r="P36" s="126">
        <v>104</v>
      </c>
      <c r="Q36" s="44">
        <f t="shared" si="18"/>
        <v>48.826291079812208</v>
      </c>
      <c r="R36" s="33">
        <v>226</v>
      </c>
      <c r="S36" s="126">
        <v>108</v>
      </c>
      <c r="T36" s="44">
        <f t="shared" si="19"/>
        <v>47.787610619469028</v>
      </c>
      <c r="U36" s="33">
        <v>268</v>
      </c>
      <c r="V36" s="126">
        <v>119</v>
      </c>
      <c r="W36" s="44">
        <f t="shared" si="20"/>
        <v>44.402985074626869</v>
      </c>
      <c r="X36" s="33">
        <v>254</v>
      </c>
      <c r="Y36" s="126">
        <v>112</v>
      </c>
      <c r="Z36" s="44">
        <f t="shared" si="21"/>
        <v>44.094488188976378</v>
      </c>
      <c r="AA36" s="33">
        <v>267</v>
      </c>
      <c r="AB36" s="126">
        <v>134</v>
      </c>
      <c r="AC36" s="44">
        <f t="shared" si="22"/>
        <v>50.187265917603</v>
      </c>
      <c r="AD36" s="33">
        <v>270</v>
      </c>
      <c r="AE36" s="126">
        <v>116</v>
      </c>
      <c r="AF36" s="44">
        <f t="shared" si="23"/>
        <v>42.962962962962962</v>
      </c>
      <c r="AG36" s="33">
        <v>262</v>
      </c>
      <c r="AH36" s="126">
        <v>111</v>
      </c>
      <c r="AI36" s="44">
        <f t="shared" si="24"/>
        <v>42.366412213740453</v>
      </c>
      <c r="AJ36" s="33">
        <v>283</v>
      </c>
      <c r="AK36" s="126">
        <v>128</v>
      </c>
      <c r="AL36" s="44">
        <f t="shared" si="25"/>
        <v>45.229681978798588</v>
      </c>
      <c r="AM36" s="33">
        <f>'C2'!AA36</f>
        <v>308</v>
      </c>
      <c r="AN36" s="126">
        <v>138</v>
      </c>
      <c r="AO36" s="44">
        <f t="shared" si="26"/>
        <v>44.805194805194802</v>
      </c>
      <c r="AP36" s="34">
        <f>'C2'!AC36</f>
        <v>302</v>
      </c>
      <c r="AQ36" s="126">
        <v>149</v>
      </c>
      <c r="AR36" s="44">
        <f t="shared" si="27"/>
        <v>49.337748344370866</v>
      </c>
    </row>
    <row r="37" spans="1:44">
      <c r="A37" s="512"/>
      <c r="B37" s="330" t="s">
        <v>83</v>
      </c>
      <c r="C37" s="33">
        <v>12908</v>
      </c>
      <c r="D37" s="126">
        <v>6643</v>
      </c>
      <c r="E37" s="44">
        <f t="shared" si="14"/>
        <v>51.464208242950107</v>
      </c>
      <c r="F37" s="33">
        <v>12484</v>
      </c>
      <c r="G37" s="126">
        <v>6318</v>
      </c>
      <c r="H37" s="44">
        <f t="shared" si="15"/>
        <v>50.608779237423903</v>
      </c>
      <c r="I37" s="33">
        <v>12862</v>
      </c>
      <c r="J37" s="345">
        <v>6491</v>
      </c>
      <c r="K37" s="44">
        <f t="shared" si="16"/>
        <v>50.466490436946046</v>
      </c>
      <c r="L37" s="33">
        <v>13086</v>
      </c>
      <c r="M37" s="126">
        <v>6641</v>
      </c>
      <c r="N37" s="44">
        <f t="shared" si="17"/>
        <v>50.748891945590714</v>
      </c>
      <c r="O37" s="33">
        <v>13437</v>
      </c>
      <c r="P37" s="126">
        <v>6880</v>
      </c>
      <c r="Q37" s="44">
        <f t="shared" si="18"/>
        <v>51.201905187169757</v>
      </c>
      <c r="R37" s="33">
        <v>13763</v>
      </c>
      <c r="S37" s="126">
        <v>6985</v>
      </c>
      <c r="T37" s="44">
        <f t="shared" si="19"/>
        <v>50.752016275521328</v>
      </c>
      <c r="U37" s="33">
        <v>14157</v>
      </c>
      <c r="V37" s="126">
        <v>7246</v>
      </c>
      <c r="W37" s="44">
        <f t="shared" si="20"/>
        <v>51.183160274069358</v>
      </c>
      <c r="X37" s="33">
        <v>14645</v>
      </c>
      <c r="Y37" s="126">
        <v>7496</v>
      </c>
      <c r="Z37" s="44">
        <f t="shared" si="21"/>
        <v>51.184704677364287</v>
      </c>
      <c r="AA37" s="33">
        <v>15836</v>
      </c>
      <c r="AB37" s="126">
        <v>8111</v>
      </c>
      <c r="AC37" s="44">
        <f t="shared" si="22"/>
        <v>51.218742106592572</v>
      </c>
      <c r="AD37" s="33">
        <v>17314</v>
      </c>
      <c r="AE37" s="126">
        <v>8872</v>
      </c>
      <c r="AF37" s="44">
        <f t="shared" si="23"/>
        <v>51.241769666166107</v>
      </c>
      <c r="AG37" s="33">
        <v>18095</v>
      </c>
      <c r="AH37" s="126">
        <v>9268</v>
      </c>
      <c r="AI37" s="44">
        <f t="shared" si="24"/>
        <v>51.218568665377177</v>
      </c>
      <c r="AJ37" s="33">
        <v>18669</v>
      </c>
      <c r="AK37" s="126">
        <v>9526</v>
      </c>
      <c r="AL37" s="44">
        <f t="shared" si="25"/>
        <v>51.025764636563288</v>
      </c>
      <c r="AM37" s="33">
        <f>'C2'!AA37</f>
        <v>19018</v>
      </c>
      <c r="AN37" s="126">
        <v>9662</v>
      </c>
      <c r="AO37" s="44">
        <f t="shared" si="26"/>
        <v>50.804500999053523</v>
      </c>
      <c r="AP37" s="34">
        <f>'C2'!AC37</f>
        <v>19573</v>
      </c>
      <c r="AQ37" s="126">
        <v>10001</v>
      </c>
      <c r="AR37" s="44">
        <f t="shared" si="27"/>
        <v>51.095897409697031</v>
      </c>
    </row>
    <row r="38" spans="1:44">
      <c r="A38" s="512"/>
      <c r="B38" s="330" t="s">
        <v>84</v>
      </c>
      <c r="C38" s="33">
        <v>2161</v>
      </c>
      <c r="D38" s="126">
        <v>929</v>
      </c>
      <c r="E38" s="44">
        <f t="shared" si="14"/>
        <v>42.989356779268853</v>
      </c>
      <c r="F38" s="33">
        <v>2012</v>
      </c>
      <c r="G38" s="126">
        <v>877</v>
      </c>
      <c r="H38" s="44">
        <f t="shared" si="15"/>
        <v>43.588469184890656</v>
      </c>
      <c r="I38" s="33">
        <v>2051</v>
      </c>
      <c r="J38" s="345">
        <v>893</v>
      </c>
      <c r="K38" s="44">
        <f t="shared" si="16"/>
        <v>43.539736713798149</v>
      </c>
      <c r="L38" s="33">
        <v>1950</v>
      </c>
      <c r="M38" s="126">
        <v>844</v>
      </c>
      <c r="N38" s="44">
        <f t="shared" si="17"/>
        <v>43.282051282051285</v>
      </c>
      <c r="O38" s="33">
        <v>1808</v>
      </c>
      <c r="P38" s="126">
        <v>810</v>
      </c>
      <c r="Q38" s="44">
        <f t="shared" si="18"/>
        <v>44.80088495575221</v>
      </c>
      <c r="R38" s="33">
        <v>1608</v>
      </c>
      <c r="S38" s="126">
        <v>738</v>
      </c>
      <c r="T38" s="44">
        <f t="shared" si="19"/>
        <v>45.895522388059703</v>
      </c>
      <c r="U38" s="33">
        <v>1624</v>
      </c>
      <c r="V38" s="126">
        <v>692</v>
      </c>
      <c r="W38" s="44">
        <f t="shared" si="20"/>
        <v>42.610837438423644</v>
      </c>
      <c r="X38" s="33">
        <v>1661</v>
      </c>
      <c r="Y38" s="126">
        <v>676</v>
      </c>
      <c r="Z38" s="44">
        <f t="shared" si="21"/>
        <v>40.698374473208908</v>
      </c>
      <c r="AA38" s="33">
        <v>1583</v>
      </c>
      <c r="AB38" s="126">
        <v>628</v>
      </c>
      <c r="AC38" s="44">
        <f t="shared" si="22"/>
        <v>39.671509791535058</v>
      </c>
      <c r="AD38" s="33">
        <v>1522</v>
      </c>
      <c r="AE38" s="126">
        <v>592</v>
      </c>
      <c r="AF38" s="44">
        <f t="shared" si="23"/>
        <v>38.896189224704337</v>
      </c>
      <c r="AG38" s="33">
        <v>1325</v>
      </c>
      <c r="AH38" s="126">
        <v>522</v>
      </c>
      <c r="AI38" s="44">
        <f t="shared" si="24"/>
        <v>39.39622641509434</v>
      </c>
      <c r="AJ38" s="33">
        <v>1251</v>
      </c>
      <c r="AK38" s="126">
        <v>508</v>
      </c>
      <c r="AL38" s="44">
        <f t="shared" si="25"/>
        <v>40.607513988808954</v>
      </c>
      <c r="AM38" s="33">
        <f>'C2'!AA38</f>
        <v>1196</v>
      </c>
      <c r="AN38" s="126">
        <v>472</v>
      </c>
      <c r="AO38" s="44">
        <f t="shared" si="26"/>
        <v>39.464882943143813</v>
      </c>
      <c r="AP38" s="34">
        <f>'C2'!AC38</f>
        <v>1257</v>
      </c>
      <c r="AQ38" s="126">
        <v>500</v>
      </c>
      <c r="AR38" s="44">
        <f t="shared" si="27"/>
        <v>39.777247414478914</v>
      </c>
    </row>
    <row r="39" spans="1:44">
      <c r="A39" s="512"/>
      <c r="B39" s="330" t="s">
        <v>85</v>
      </c>
      <c r="C39" s="34">
        <v>7002</v>
      </c>
      <c r="D39" s="67">
        <v>3335</v>
      </c>
      <c r="E39" s="44">
        <f t="shared" si="14"/>
        <v>47.629248786061126</v>
      </c>
      <c r="F39" s="34">
        <v>7323</v>
      </c>
      <c r="G39" s="67">
        <v>3516</v>
      </c>
      <c r="H39" s="44">
        <f t="shared" si="15"/>
        <v>48.013109381401065</v>
      </c>
      <c r="I39" s="34">
        <v>7625</v>
      </c>
      <c r="J39" s="346">
        <v>3643</v>
      </c>
      <c r="K39" s="44">
        <f t="shared" si="16"/>
        <v>47.777049180327872</v>
      </c>
      <c r="L39" s="34">
        <v>7820</v>
      </c>
      <c r="M39" s="67">
        <v>3757</v>
      </c>
      <c r="N39" s="44">
        <f t="shared" si="17"/>
        <v>48.043478260869563</v>
      </c>
      <c r="O39" s="34">
        <v>7966</v>
      </c>
      <c r="P39" s="67">
        <v>3816</v>
      </c>
      <c r="Q39" s="44">
        <f t="shared" si="18"/>
        <v>47.903590258599046</v>
      </c>
      <c r="R39" s="34">
        <v>8039</v>
      </c>
      <c r="S39" s="67">
        <v>3854</v>
      </c>
      <c r="T39" s="44">
        <f t="shared" si="19"/>
        <v>47.941286229630556</v>
      </c>
      <c r="U39" s="34">
        <v>8197</v>
      </c>
      <c r="V39" s="67">
        <v>3915</v>
      </c>
      <c r="W39" s="44">
        <f t="shared" si="20"/>
        <v>47.761376113212151</v>
      </c>
      <c r="X39" s="34">
        <v>8585</v>
      </c>
      <c r="Y39" s="67">
        <v>4105</v>
      </c>
      <c r="Z39" s="44">
        <f t="shared" si="21"/>
        <v>47.815958066394877</v>
      </c>
      <c r="AA39" s="34">
        <v>9058</v>
      </c>
      <c r="AB39" s="67">
        <v>4330</v>
      </c>
      <c r="AC39" s="44">
        <f t="shared" si="22"/>
        <v>47.803047030249502</v>
      </c>
      <c r="AD39" s="34">
        <v>9544</v>
      </c>
      <c r="AE39" s="67">
        <v>4602</v>
      </c>
      <c r="AF39" s="44">
        <f t="shared" si="23"/>
        <v>48.218776194467729</v>
      </c>
      <c r="AG39" s="34">
        <v>9937</v>
      </c>
      <c r="AH39" s="67">
        <v>4807</v>
      </c>
      <c r="AI39" s="44">
        <f t="shared" si="24"/>
        <v>48.374760994263859</v>
      </c>
      <c r="AJ39" s="34">
        <v>10192</v>
      </c>
      <c r="AK39" s="67">
        <v>4923</v>
      </c>
      <c r="AL39" s="44">
        <f t="shared" si="25"/>
        <v>48.302590266875981</v>
      </c>
      <c r="AM39" s="34">
        <f>'C2'!AA39</f>
        <v>10393</v>
      </c>
      <c r="AN39" s="67">
        <v>5057</v>
      </c>
      <c r="AO39" s="44">
        <f t="shared" si="26"/>
        <v>48.657750408929083</v>
      </c>
      <c r="AP39" s="34">
        <f>'C2'!AC39</f>
        <v>10676</v>
      </c>
      <c r="AQ39" s="67">
        <v>5207</v>
      </c>
      <c r="AR39" s="44">
        <f t="shared" si="27"/>
        <v>48.772948669913823</v>
      </c>
    </row>
    <row r="40" spans="1:44" ht="15" hidden="1" customHeight="1">
      <c r="A40" s="512"/>
      <c r="B40" s="330" t="s">
        <v>86</v>
      </c>
      <c r="C40" s="35">
        <v>0</v>
      </c>
      <c r="D40" s="49">
        <v>0</v>
      </c>
      <c r="E40" s="57">
        <v>0</v>
      </c>
      <c r="F40" s="35">
        <v>0</v>
      </c>
      <c r="G40" s="49">
        <v>0</v>
      </c>
      <c r="H40" s="57">
        <v>0</v>
      </c>
      <c r="I40" s="35">
        <v>0</v>
      </c>
      <c r="J40" s="346">
        <v>0</v>
      </c>
      <c r="K40" s="57">
        <v>0</v>
      </c>
      <c r="L40" s="35">
        <v>0</v>
      </c>
      <c r="M40" s="49">
        <v>0</v>
      </c>
      <c r="N40" s="57">
        <v>0</v>
      </c>
      <c r="O40" s="35">
        <v>0</v>
      </c>
      <c r="P40" s="49">
        <v>0</v>
      </c>
      <c r="Q40" s="57">
        <v>0</v>
      </c>
      <c r="R40" s="35">
        <v>0</v>
      </c>
      <c r="S40" s="49">
        <v>0</v>
      </c>
      <c r="T40" s="57">
        <v>0</v>
      </c>
      <c r="U40" s="35">
        <v>0</v>
      </c>
      <c r="V40" s="49">
        <v>0</v>
      </c>
      <c r="W40" s="57">
        <v>0</v>
      </c>
      <c r="X40" s="35">
        <v>0</v>
      </c>
      <c r="Y40" s="49">
        <v>0</v>
      </c>
      <c r="Z40" s="57">
        <v>0</v>
      </c>
      <c r="AA40" s="35">
        <v>0</v>
      </c>
      <c r="AB40" s="49">
        <v>0</v>
      </c>
      <c r="AC40" s="57">
        <v>0</v>
      </c>
      <c r="AD40" s="35">
        <v>0</v>
      </c>
      <c r="AE40" s="49">
        <v>0</v>
      </c>
      <c r="AF40" s="57">
        <v>0</v>
      </c>
      <c r="AG40" s="35">
        <v>0</v>
      </c>
      <c r="AH40" s="49">
        <v>0</v>
      </c>
      <c r="AI40" s="56">
        <v>0</v>
      </c>
      <c r="AJ40" s="35">
        <v>0</v>
      </c>
      <c r="AK40" s="49">
        <v>0</v>
      </c>
      <c r="AL40" s="56">
        <v>0</v>
      </c>
      <c r="AM40" s="35">
        <f>'C2'!AA40</f>
        <v>0</v>
      </c>
      <c r="AN40" s="49">
        <v>0</v>
      </c>
      <c r="AO40" s="56">
        <v>0</v>
      </c>
      <c r="AP40" s="34">
        <f>'C2'!AC40</f>
        <v>0</v>
      </c>
      <c r="AQ40" s="49">
        <v>0</v>
      </c>
      <c r="AR40" s="56">
        <v>0</v>
      </c>
    </row>
    <row r="41" spans="1:44">
      <c r="A41" s="512"/>
      <c r="B41" s="330" t="s">
        <v>87</v>
      </c>
      <c r="C41" s="36">
        <v>5978</v>
      </c>
      <c r="D41" s="68">
        <v>2857</v>
      </c>
      <c r="E41" s="44">
        <f t="shared" ref="E41:E47" si="28">D41/C41*100</f>
        <v>47.791903646704583</v>
      </c>
      <c r="F41" s="36">
        <v>5889</v>
      </c>
      <c r="G41" s="68">
        <v>2831</v>
      </c>
      <c r="H41" s="44">
        <f t="shared" ref="H41:H47" si="29">G41/F41*100</f>
        <v>48.07267787400238</v>
      </c>
      <c r="I41" s="36">
        <v>5782</v>
      </c>
      <c r="J41" s="346">
        <v>2805</v>
      </c>
      <c r="K41" s="44">
        <f t="shared" ref="K41:K47" si="30">J41/I41*100</f>
        <v>48.512625389138705</v>
      </c>
      <c r="L41" s="36">
        <v>5828</v>
      </c>
      <c r="M41" s="68">
        <v>2811</v>
      </c>
      <c r="N41" s="44">
        <f t="shared" ref="N41:N47" si="31">M41/L41*100</f>
        <v>48.232669869595057</v>
      </c>
      <c r="O41" s="36">
        <v>5768</v>
      </c>
      <c r="P41" s="68">
        <v>2738</v>
      </c>
      <c r="Q41" s="44">
        <f t="shared" ref="Q41:Q47" si="32">P41/O41*100</f>
        <v>47.468793342579751</v>
      </c>
      <c r="R41" s="36">
        <v>5756</v>
      </c>
      <c r="S41" s="68">
        <v>2706</v>
      </c>
      <c r="T41" s="44">
        <f t="shared" ref="T41:T47" si="33">S41/R41*100</f>
        <v>47.011813759555245</v>
      </c>
      <c r="U41" s="36">
        <v>5798</v>
      </c>
      <c r="V41" s="68">
        <v>2724</v>
      </c>
      <c r="W41" s="44">
        <f t="shared" ref="W41:W47" si="34">V41/U41*100</f>
        <v>46.981717833735772</v>
      </c>
      <c r="X41" s="36">
        <v>5987</v>
      </c>
      <c r="Y41" s="68">
        <v>2789</v>
      </c>
      <c r="Z41" s="44">
        <f t="shared" ref="Z41:Z47" si="35">Y41/X41*100</f>
        <v>46.584265909470517</v>
      </c>
      <c r="AA41" s="36">
        <v>6123</v>
      </c>
      <c r="AB41" s="68">
        <v>2827</v>
      </c>
      <c r="AC41" s="44">
        <f t="shared" ref="AC41:AC47" si="36">AB41/AA41*100</f>
        <v>46.170178017311777</v>
      </c>
      <c r="AD41" s="36">
        <v>6038</v>
      </c>
      <c r="AE41" s="68">
        <v>2771</v>
      </c>
      <c r="AF41" s="44">
        <f t="shared" ref="AF41:AF47" si="37">AE41/AD41*100</f>
        <v>45.892679695263332</v>
      </c>
      <c r="AG41" s="36">
        <v>5952</v>
      </c>
      <c r="AH41" s="68">
        <v>2751</v>
      </c>
      <c r="AI41" s="44">
        <f t="shared" ref="AI41:AI47" si="38">AH41/AG41*100</f>
        <v>46.219758064516128</v>
      </c>
      <c r="AJ41" s="36">
        <v>5885</v>
      </c>
      <c r="AK41" s="68">
        <v>2725</v>
      </c>
      <c r="AL41" s="44">
        <f t="shared" ref="AL41:AL47" si="39">AK41/AJ41*100</f>
        <v>46.304163126593032</v>
      </c>
      <c r="AM41" s="36">
        <f>'C2'!AA41</f>
        <v>5867</v>
      </c>
      <c r="AN41" s="68">
        <v>2697</v>
      </c>
      <c r="AO41" s="44">
        <f t="shared" ref="AO41:AO47" si="40">AN41/AM41*100</f>
        <v>45.968979035282089</v>
      </c>
      <c r="AP41" s="34">
        <f>'C2'!AC41</f>
        <v>5871</v>
      </c>
      <c r="AQ41" s="68">
        <v>2735</v>
      </c>
      <c r="AR41" s="44">
        <f t="shared" ref="AR41:AR47" si="41">AQ41/AP41*100</f>
        <v>46.584908874127066</v>
      </c>
    </row>
    <row r="42" spans="1:44">
      <c r="A42" s="511" t="s">
        <v>24</v>
      </c>
      <c r="B42" s="89" t="s">
        <v>219</v>
      </c>
      <c r="C42" s="41">
        <v>6758</v>
      </c>
      <c r="D42" s="349">
        <v>3480</v>
      </c>
      <c r="E42" s="344">
        <f t="shared" si="28"/>
        <v>51.494525007398636</v>
      </c>
      <c r="F42" s="41">
        <v>6664</v>
      </c>
      <c r="G42" s="349">
        <v>3383</v>
      </c>
      <c r="H42" s="344">
        <f t="shared" si="29"/>
        <v>50.765306122448983</v>
      </c>
      <c r="I42" s="41">
        <v>6702</v>
      </c>
      <c r="J42" s="350">
        <v>3399</v>
      </c>
      <c r="K42" s="344">
        <f t="shared" si="30"/>
        <v>50.716204118173678</v>
      </c>
      <c r="L42" s="41">
        <v>6771</v>
      </c>
      <c r="M42" s="349">
        <v>3439</v>
      </c>
      <c r="N42" s="344">
        <f t="shared" si="31"/>
        <v>50.790134396691776</v>
      </c>
      <c r="O42" s="41">
        <v>6764</v>
      </c>
      <c r="P42" s="349">
        <v>3394</v>
      </c>
      <c r="Q42" s="344">
        <f t="shared" si="32"/>
        <v>50.177409816676523</v>
      </c>
      <c r="R42" s="41">
        <v>6784</v>
      </c>
      <c r="S42" s="349">
        <v>3430</v>
      </c>
      <c r="T42" s="344">
        <f t="shared" si="33"/>
        <v>50.560141509433961</v>
      </c>
      <c r="U42" s="41">
        <v>6864</v>
      </c>
      <c r="V42" s="349">
        <v>3415</v>
      </c>
      <c r="W42" s="344">
        <f t="shared" si="34"/>
        <v>49.752331002331005</v>
      </c>
      <c r="X42" s="41">
        <v>7084</v>
      </c>
      <c r="Y42" s="349">
        <v>3546</v>
      </c>
      <c r="Z42" s="344">
        <f t="shared" si="35"/>
        <v>50.056465273856574</v>
      </c>
      <c r="AA42" s="41">
        <v>7169</v>
      </c>
      <c r="AB42" s="349">
        <v>3575</v>
      </c>
      <c r="AC42" s="344">
        <f t="shared" si="36"/>
        <v>49.867485004882134</v>
      </c>
      <c r="AD42" s="41">
        <v>7548</v>
      </c>
      <c r="AE42" s="349">
        <v>3803</v>
      </c>
      <c r="AF42" s="344">
        <f t="shared" si="37"/>
        <v>50.384207737148913</v>
      </c>
      <c r="AG42" s="41">
        <v>7674</v>
      </c>
      <c r="AH42" s="349">
        <v>3871</v>
      </c>
      <c r="AI42" s="344">
        <f t="shared" si="38"/>
        <v>50.443054469637737</v>
      </c>
      <c r="AJ42" s="41">
        <f>SUM(AJ43:AJ49)</f>
        <v>7577</v>
      </c>
      <c r="AK42" s="349">
        <f>SUM(AK43:AK49)</f>
        <v>3800</v>
      </c>
      <c r="AL42" s="344">
        <f t="shared" si="39"/>
        <v>50.151775108882148</v>
      </c>
      <c r="AM42" s="41">
        <f>'C2'!AA42</f>
        <v>7703</v>
      </c>
      <c r="AN42" s="349">
        <f>SUM(AN43:AN49)</f>
        <v>3872</v>
      </c>
      <c r="AO42" s="344">
        <f t="shared" si="40"/>
        <v>50.266130079189928</v>
      </c>
      <c r="AP42" s="41">
        <f>SUM(AP43:AP49)</f>
        <v>7806</v>
      </c>
      <c r="AQ42" s="349">
        <f>SUM(AQ43:AQ49)</f>
        <v>3894</v>
      </c>
      <c r="AR42" s="344">
        <f t="shared" si="41"/>
        <v>49.884704073789393</v>
      </c>
    </row>
    <row r="43" spans="1:44" ht="15" customHeight="1">
      <c r="A43" s="512"/>
      <c r="B43" s="330" t="s">
        <v>81</v>
      </c>
      <c r="C43" s="34">
        <v>407</v>
      </c>
      <c r="D43" s="67">
        <v>122</v>
      </c>
      <c r="E43" s="44">
        <f t="shared" si="28"/>
        <v>29.975429975429975</v>
      </c>
      <c r="F43" s="34">
        <v>376</v>
      </c>
      <c r="G43" s="67">
        <v>102</v>
      </c>
      <c r="H43" s="44">
        <f t="shared" si="29"/>
        <v>27.127659574468083</v>
      </c>
      <c r="I43" s="34">
        <v>392</v>
      </c>
      <c r="J43" s="346">
        <v>106</v>
      </c>
      <c r="K43" s="44">
        <f t="shared" si="30"/>
        <v>27.040816326530614</v>
      </c>
      <c r="L43" s="34">
        <v>381</v>
      </c>
      <c r="M43" s="67">
        <v>113</v>
      </c>
      <c r="N43" s="44">
        <f t="shared" si="31"/>
        <v>29.658792650918635</v>
      </c>
      <c r="O43" s="34">
        <v>383</v>
      </c>
      <c r="P43" s="67">
        <v>110</v>
      </c>
      <c r="Q43" s="44">
        <f t="shared" si="32"/>
        <v>28.720626631853786</v>
      </c>
      <c r="R43" s="34">
        <v>385</v>
      </c>
      <c r="S43" s="67">
        <v>116</v>
      </c>
      <c r="T43" s="44">
        <f t="shared" si="33"/>
        <v>30.129870129870127</v>
      </c>
      <c r="U43" s="34">
        <v>372</v>
      </c>
      <c r="V43" s="67">
        <v>107</v>
      </c>
      <c r="W43" s="44">
        <f t="shared" si="34"/>
        <v>28.763440860215056</v>
      </c>
      <c r="X43" s="34">
        <v>405</v>
      </c>
      <c r="Y43" s="67">
        <v>113</v>
      </c>
      <c r="Z43" s="44">
        <f t="shared" si="35"/>
        <v>27.901234567901234</v>
      </c>
      <c r="AA43" s="34">
        <v>437</v>
      </c>
      <c r="AB43" s="67">
        <v>117</v>
      </c>
      <c r="AC43" s="44">
        <f t="shared" si="36"/>
        <v>26.773455377574372</v>
      </c>
      <c r="AD43" s="34">
        <v>411</v>
      </c>
      <c r="AE43" s="67">
        <v>118</v>
      </c>
      <c r="AF43" s="44">
        <f t="shared" si="37"/>
        <v>28.710462287104622</v>
      </c>
      <c r="AG43" s="34">
        <v>441</v>
      </c>
      <c r="AH43" s="67">
        <v>133</v>
      </c>
      <c r="AI43" s="44">
        <f t="shared" si="38"/>
        <v>30.158730158730158</v>
      </c>
      <c r="AJ43" s="34">
        <v>409</v>
      </c>
      <c r="AK43" s="67">
        <v>120</v>
      </c>
      <c r="AL43" s="44">
        <f t="shared" si="39"/>
        <v>29.339853300733498</v>
      </c>
      <c r="AM43" s="34">
        <f>'C2'!AA43</f>
        <v>393</v>
      </c>
      <c r="AN43" s="67">
        <v>105</v>
      </c>
      <c r="AO43" s="44">
        <f t="shared" si="40"/>
        <v>26.717557251908396</v>
      </c>
      <c r="AP43" s="34">
        <f>'C2'!AC43</f>
        <v>382</v>
      </c>
      <c r="AQ43" s="67">
        <v>104</v>
      </c>
      <c r="AR43" s="44">
        <f t="shared" si="41"/>
        <v>27.225130890052355</v>
      </c>
    </row>
    <row r="44" spans="1:44">
      <c r="A44" s="512"/>
      <c r="B44" s="330" t="s">
        <v>82</v>
      </c>
      <c r="C44" s="33">
        <v>592</v>
      </c>
      <c r="D44" s="126">
        <v>303</v>
      </c>
      <c r="E44" s="44">
        <f t="shared" si="28"/>
        <v>51.182432432432435</v>
      </c>
      <c r="F44" s="33">
        <v>554</v>
      </c>
      <c r="G44" s="126">
        <v>280</v>
      </c>
      <c r="H44" s="44">
        <f t="shared" si="29"/>
        <v>50.541516245487358</v>
      </c>
      <c r="I44" s="33">
        <v>592</v>
      </c>
      <c r="J44" s="345">
        <v>309</v>
      </c>
      <c r="K44" s="44">
        <f t="shared" si="30"/>
        <v>52.195945945945944</v>
      </c>
      <c r="L44" s="33">
        <v>612</v>
      </c>
      <c r="M44" s="126">
        <v>323</v>
      </c>
      <c r="N44" s="44">
        <f t="shared" si="31"/>
        <v>52.777777777777779</v>
      </c>
      <c r="O44" s="33">
        <v>571</v>
      </c>
      <c r="P44" s="126">
        <v>303</v>
      </c>
      <c r="Q44" s="44">
        <f t="shared" si="32"/>
        <v>53.064798598949217</v>
      </c>
      <c r="R44" s="33">
        <v>557</v>
      </c>
      <c r="S44" s="126">
        <v>303</v>
      </c>
      <c r="T44" s="44">
        <f t="shared" si="33"/>
        <v>54.398563734290839</v>
      </c>
      <c r="U44" s="33">
        <v>498</v>
      </c>
      <c r="V44" s="126">
        <v>286</v>
      </c>
      <c r="W44" s="44">
        <f t="shared" si="34"/>
        <v>57.429718875502012</v>
      </c>
      <c r="X44" s="33">
        <v>429</v>
      </c>
      <c r="Y44" s="126">
        <v>252</v>
      </c>
      <c r="Z44" s="44">
        <f t="shared" si="35"/>
        <v>58.74125874125874</v>
      </c>
      <c r="AA44" s="33">
        <v>420</v>
      </c>
      <c r="AB44" s="126">
        <v>244</v>
      </c>
      <c r="AC44" s="44">
        <f t="shared" si="36"/>
        <v>58.095238095238102</v>
      </c>
      <c r="AD44" s="33">
        <v>393</v>
      </c>
      <c r="AE44" s="126">
        <v>228</v>
      </c>
      <c r="AF44" s="44">
        <f t="shared" si="37"/>
        <v>58.015267175572518</v>
      </c>
      <c r="AG44" s="33">
        <v>244</v>
      </c>
      <c r="AH44" s="126">
        <v>160</v>
      </c>
      <c r="AI44" s="44">
        <f t="shared" si="38"/>
        <v>65.573770491803273</v>
      </c>
      <c r="AJ44" s="33">
        <v>111</v>
      </c>
      <c r="AK44" s="126">
        <v>97</v>
      </c>
      <c r="AL44" s="44">
        <f t="shared" si="39"/>
        <v>87.387387387387378</v>
      </c>
      <c r="AM44" s="33">
        <f>'C2'!AA44</f>
        <v>118</v>
      </c>
      <c r="AN44" s="126">
        <v>107</v>
      </c>
      <c r="AO44" s="44">
        <f t="shared" si="40"/>
        <v>90.677966101694921</v>
      </c>
      <c r="AP44" s="34">
        <f>'C2'!AC44</f>
        <v>124</v>
      </c>
      <c r="AQ44" s="126">
        <v>108</v>
      </c>
      <c r="AR44" s="44">
        <f t="shared" si="41"/>
        <v>87.096774193548384</v>
      </c>
    </row>
    <row r="45" spans="1:44">
      <c r="A45" s="512"/>
      <c r="B45" s="330" t="s">
        <v>83</v>
      </c>
      <c r="C45" s="33">
        <v>2369</v>
      </c>
      <c r="D45" s="126">
        <v>1332</v>
      </c>
      <c r="E45" s="44">
        <f t="shared" si="28"/>
        <v>56.22625580413677</v>
      </c>
      <c r="F45" s="33">
        <v>2307</v>
      </c>
      <c r="G45" s="126">
        <v>1290</v>
      </c>
      <c r="H45" s="44">
        <f t="shared" si="29"/>
        <v>55.916775032509761</v>
      </c>
      <c r="I45" s="33">
        <v>2231</v>
      </c>
      <c r="J45" s="345">
        <v>1256</v>
      </c>
      <c r="K45" s="44">
        <f t="shared" si="30"/>
        <v>56.297624383684443</v>
      </c>
      <c r="L45" s="33">
        <v>2281</v>
      </c>
      <c r="M45" s="126">
        <v>1299</v>
      </c>
      <c r="N45" s="44">
        <f t="shared" si="31"/>
        <v>56.948706707584392</v>
      </c>
      <c r="O45" s="33">
        <v>2293</v>
      </c>
      <c r="P45" s="126">
        <v>1275</v>
      </c>
      <c r="Q45" s="44">
        <f t="shared" si="32"/>
        <v>55.60401221107719</v>
      </c>
      <c r="R45" s="33">
        <v>2360</v>
      </c>
      <c r="S45" s="126">
        <v>1319</v>
      </c>
      <c r="T45" s="44">
        <f t="shared" si="33"/>
        <v>55.889830508474581</v>
      </c>
      <c r="U45" s="33">
        <v>2463</v>
      </c>
      <c r="V45" s="126">
        <v>1328</v>
      </c>
      <c r="W45" s="44">
        <f t="shared" si="34"/>
        <v>53.917986195696308</v>
      </c>
      <c r="X45" s="33">
        <v>2616</v>
      </c>
      <c r="Y45" s="126">
        <v>1437</v>
      </c>
      <c r="Z45" s="44">
        <f t="shared" si="35"/>
        <v>54.931192660550451</v>
      </c>
      <c r="AA45" s="33">
        <v>2655</v>
      </c>
      <c r="AB45" s="126">
        <v>1454</v>
      </c>
      <c r="AC45" s="44">
        <f t="shared" si="36"/>
        <v>54.764595103578152</v>
      </c>
      <c r="AD45" s="33">
        <v>2974</v>
      </c>
      <c r="AE45" s="126">
        <v>1666</v>
      </c>
      <c r="AF45" s="44">
        <f t="shared" si="37"/>
        <v>56.018829858776066</v>
      </c>
      <c r="AG45" s="33">
        <v>3051</v>
      </c>
      <c r="AH45" s="126">
        <v>1702</v>
      </c>
      <c r="AI45" s="44">
        <f t="shared" si="38"/>
        <v>55.784988528351363</v>
      </c>
      <c r="AJ45" s="33">
        <v>3078</v>
      </c>
      <c r="AK45" s="126">
        <v>1697</v>
      </c>
      <c r="AL45" s="44">
        <f t="shared" si="39"/>
        <v>55.13320337881742</v>
      </c>
      <c r="AM45" s="33">
        <f>'C2'!AA45</f>
        <v>3092</v>
      </c>
      <c r="AN45" s="126">
        <v>1707</v>
      </c>
      <c r="AO45" s="44">
        <f t="shared" si="40"/>
        <v>55.206985769728334</v>
      </c>
      <c r="AP45" s="34">
        <f>'C2'!AC45</f>
        <v>3131</v>
      </c>
      <c r="AQ45" s="126">
        <v>1712</v>
      </c>
      <c r="AR45" s="44">
        <f t="shared" si="41"/>
        <v>54.679016288725649</v>
      </c>
    </row>
    <row r="46" spans="1:44">
      <c r="A46" s="512"/>
      <c r="B46" s="330" t="s">
        <v>84</v>
      </c>
      <c r="C46" s="33">
        <v>781</v>
      </c>
      <c r="D46" s="126">
        <v>336</v>
      </c>
      <c r="E46" s="44">
        <f t="shared" si="28"/>
        <v>43.021766965428938</v>
      </c>
      <c r="F46" s="33">
        <v>714</v>
      </c>
      <c r="G46" s="126">
        <v>296</v>
      </c>
      <c r="H46" s="44">
        <f t="shared" si="29"/>
        <v>41.456582633053223</v>
      </c>
      <c r="I46" s="33">
        <v>623</v>
      </c>
      <c r="J46" s="345">
        <v>254</v>
      </c>
      <c r="K46" s="44">
        <f t="shared" si="30"/>
        <v>40.770465489566618</v>
      </c>
      <c r="L46" s="33">
        <v>513</v>
      </c>
      <c r="M46" s="126">
        <v>194</v>
      </c>
      <c r="N46" s="44">
        <f t="shared" si="31"/>
        <v>37.816764132553601</v>
      </c>
      <c r="O46" s="33">
        <v>523</v>
      </c>
      <c r="P46" s="126">
        <v>195</v>
      </c>
      <c r="Q46" s="44">
        <f t="shared" si="32"/>
        <v>37.284894837476102</v>
      </c>
      <c r="R46" s="33">
        <v>478</v>
      </c>
      <c r="S46" s="126">
        <v>194</v>
      </c>
      <c r="T46" s="44">
        <f t="shared" si="33"/>
        <v>40.585774058577407</v>
      </c>
      <c r="U46" s="33">
        <v>447</v>
      </c>
      <c r="V46" s="126">
        <v>175</v>
      </c>
      <c r="W46" s="44">
        <f t="shared" si="34"/>
        <v>39.149888143176739</v>
      </c>
      <c r="X46" s="33">
        <v>409</v>
      </c>
      <c r="Y46" s="126">
        <v>163</v>
      </c>
      <c r="Z46" s="44">
        <f t="shared" si="35"/>
        <v>39.853300733496333</v>
      </c>
      <c r="AA46" s="33">
        <v>384</v>
      </c>
      <c r="AB46" s="126">
        <v>162</v>
      </c>
      <c r="AC46" s="44">
        <f t="shared" si="36"/>
        <v>42.1875</v>
      </c>
      <c r="AD46" s="33">
        <v>363</v>
      </c>
      <c r="AE46" s="126">
        <v>160</v>
      </c>
      <c r="AF46" s="44">
        <f t="shared" si="37"/>
        <v>44.0771349862259</v>
      </c>
      <c r="AG46" s="33">
        <v>316</v>
      </c>
      <c r="AH46" s="126">
        <v>137</v>
      </c>
      <c r="AI46" s="44">
        <f t="shared" si="38"/>
        <v>43.35443037974683</v>
      </c>
      <c r="AJ46" s="33">
        <v>282</v>
      </c>
      <c r="AK46" s="126">
        <v>118</v>
      </c>
      <c r="AL46" s="44">
        <f t="shared" si="39"/>
        <v>41.843971631205676</v>
      </c>
      <c r="AM46" s="33">
        <f>'C2'!AA46</f>
        <v>179</v>
      </c>
      <c r="AN46" s="126">
        <v>68</v>
      </c>
      <c r="AO46" s="44">
        <f t="shared" si="40"/>
        <v>37.988826815642454</v>
      </c>
      <c r="AP46" s="34">
        <f>'C2'!AC46</f>
        <v>93</v>
      </c>
      <c r="AQ46" s="126">
        <v>31</v>
      </c>
      <c r="AR46" s="44">
        <f t="shared" si="41"/>
        <v>33.333333333333329</v>
      </c>
    </row>
    <row r="47" spans="1:44">
      <c r="A47" s="512"/>
      <c r="B47" s="330" t="s">
        <v>85</v>
      </c>
      <c r="C47" s="34">
        <v>1810</v>
      </c>
      <c r="D47" s="67">
        <v>903</v>
      </c>
      <c r="E47" s="44">
        <f t="shared" si="28"/>
        <v>49.889502762430936</v>
      </c>
      <c r="F47" s="34">
        <v>1908</v>
      </c>
      <c r="G47" s="67">
        <v>930</v>
      </c>
      <c r="H47" s="44">
        <f t="shared" si="29"/>
        <v>48.742138364779876</v>
      </c>
      <c r="I47" s="34">
        <v>2090</v>
      </c>
      <c r="J47" s="346">
        <v>1014</v>
      </c>
      <c r="K47" s="44">
        <f t="shared" si="30"/>
        <v>48.516746411483254</v>
      </c>
      <c r="L47" s="34">
        <v>2243</v>
      </c>
      <c r="M47" s="67">
        <v>1066</v>
      </c>
      <c r="N47" s="44">
        <f t="shared" si="31"/>
        <v>47.525635309852873</v>
      </c>
      <c r="O47" s="34">
        <v>2279</v>
      </c>
      <c r="P47" s="67">
        <v>1086</v>
      </c>
      <c r="Q47" s="44">
        <f t="shared" si="32"/>
        <v>47.652479157525228</v>
      </c>
      <c r="R47" s="34">
        <v>2256</v>
      </c>
      <c r="S47" s="67">
        <v>1066</v>
      </c>
      <c r="T47" s="44">
        <f t="shared" si="33"/>
        <v>47.251773049645394</v>
      </c>
      <c r="U47" s="34">
        <v>2326</v>
      </c>
      <c r="V47" s="67">
        <v>1075</v>
      </c>
      <c r="W47" s="44">
        <f t="shared" si="34"/>
        <v>46.216680997420461</v>
      </c>
      <c r="X47" s="34">
        <v>2442</v>
      </c>
      <c r="Y47" s="67">
        <v>1128</v>
      </c>
      <c r="Z47" s="44">
        <f t="shared" si="35"/>
        <v>46.191646191646193</v>
      </c>
      <c r="AA47" s="34">
        <v>2534</v>
      </c>
      <c r="AB47" s="67">
        <v>1174</v>
      </c>
      <c r="AC47" s="44">
        <f t="shared" si="36"/>
        <v>46.329913180741912</v>
      </c>
      <c r="AD47" s="34">
        <v>2720</v>
      </c>
      <c r="AE47" s="67">
        <v>1226</v>
      </c>
      <c r="AF47" s="44">
        <f t="shared" si="37"/>
        <v>45.07352941176471</v>
      </c>
      <c r="AG47" s="34">
        <v>2997</v>
      </c>
      <c r="AH47" s="67">
        <v>1369</v>
      </c>
      <c r="AI47" s="44">
        <f t="shared" si="38"/>
        <v>45.679012345679013</v>
      </c>
      <c r="AJ47" s="34">
        <v>3183</v>
      </c>
      <c r="AK47" s="67">
        <v>1447</v>
      </c>
      <c r="AL47" s="44">
        <f t="shared" si="39"/>
        <v>45.460257618598803</v>
      </c>
      <c r="AM47" s="34">
        <f>'C2'!AA47</f>
        <v>3421</v>
      </c>
      <c r="AN47" s="67">
        <v>1569</v>
      </c>
      <c r="AO47" s="44">
        <f t="shared" si="40"/>
        <v>45.863782519731075</v>
      </c>
      <c r="AP47" s="34">
        <f>'C2'!AC47</f>
        <v>3638</v>
      </c>
      <c r="AQ47" s="67">
        <v>1641</v>
      </c>
      <c r="AR47" s="44">
        <f t="shared" si="41"/>
        <v>45.107201759208351</v>
      </c>
    </row>
    <row r="48" spans="1:44" ht="15" hidden="1" customHeight="1">
      <c r="A48" s="512"/>
      <c r="B48" s="330" t="s">
        <v>86</v>
      </c>
      <c r="C48" s="35">
        <v>0</v>
      </c>
      <c r="D48" s="49">
        <v>0</v>
      </c>
      <c r="E48" s="57">
        <v>0</v>
      </c>
      <c r="F48" s="35">
        <v>0</v>
      </c>
      <c r="G48" s="49">
        <v>0</v>
      </c>
      <c r="H48" s="57">
        <v>0</v>
      </c>
      <c r="I48" s="35">
        <v>0</v>
      </c>
      <c r="J48" s="346">
        <v>0</v>
      </c>
      <c r="K48" s="57">
        <v>0</v>
      </c>
      <c r="L48" s="35">
        <v>0</v>
      </c>
      <c r="M48" s="49">
        <v>0</v>
      </c>
      <c r="N48" s="57">
        <v>0</v>
      </c>
      <c r="O48" s="35">
        <v>0</v>
      </c>
      <c r="P48" s="49">
        <v>0</v>
      </c>
      <c r="Q48" s="57">
        <v>0</v>
      </c>
      <c r="R48" s="35">
        <v>0</v>
      </c>
      <c r="S48" s="49">
        <v>0</v>
      </c>
      <c r="T48" s="57">
        <v>0</v>
      </c>
      <c r="U48" s="35">
        <v>0</v>
      </c>
      <c r="V48" s="49">
        <v>0</v>
      </c>
      <c r="W48" s="57">
        <v>0</v>
      </c>
      <c r="X48" s="35">
        <v>0</v>
      </c>
      <c r="Y48" s="49">
        <v>0</v>
      </c>
      <c r="Z48" s="57">
        <v>0</v>
      </c>
      <c r="AA48" s="35">
        <v>0</v>
      </c>
      <c r="AB48" s="49">
        <v>0</v>
      </c>
      <c r="AC48" s="57">
        <v>0</v>
      </c>
      <c r="AD48" s="35">
        <v>0</v>
      </c>
      <c r="AE48" s="49">
        <v>0</v>
      </c>
      <c r="AF48" s="57">
        <v>0</v>
      </c>
      <c r="AG48" s="35">
        <v>0</v>
      </c>
      <c r="AH48" s="49">
        <v>0</v>
      </c>
      <c r="AI48" s="56">
        <v>0</v>
      </c>
      <c r="AJ48" s="35">
        <v>0</v>
      </c>
      <c r="AK48" s="49">
        <v>0</v>
      </c>
      <c r="AL48" s="56">
        <v>0</v>
      </c>
      <c r="AM48" s="35">
        <f>'C2'!AA48</f>
        <v>0</v>
      </c>
      <c r="AN48" s="49">
        <v>0</v>
      </c>
      <c r="AO48" s="56">
        <v>0</v>
      </c>
      <c r="AP48" s="34">
        <f>'C2'!AC48</f>
        <v>0</v>
      </c>
      <c r="AQ48" s="49">
        <v>0</v>
      </c>
      <c r="AR48" s="56">
        <v>0</v>
      </c>
    </row>
    <row r="49" spans="1:44" ht="15.75" thickBot="1">
      <c r="A49" s="516"/>
      <c r="B49" s="452" t="s">
        <v>87</v>
      </c>
      <c r="C49" s="59">
        <v>799</v>
      </c>
      <c r="D49" s="353">
        <v>484</v>
      </c>
      <c r="E49" s="60">
        <f t="shared" ref="E49:E55" si="42">D49/C49*100</f>
        <v>60.575719649561954</v>
      </c>
      <c r="F49" s="59">
        <v>805</v>
      </c>
      <c r="G49" s="353">
        <v>485</v>
      </c>
      <c r="H49" s="60">
        <f t="shared" ref="H49:H57" si="43">G49/F49*100</f>
        <v>60.248447204968947</v>
      </c>
      <c r="I49" s="59">
        <v>774</v>
      </c>
      <c r="J49" s="354">
        <v>460</v>
      </c>
      <c r="K49" s="60">
        <f t="shared" ref="K49:K57" si="44">J49/I49*100</f>
        <v>59.431524547803619</v>
      </c>
      <c r="L49" s="59">
        <v>741</v>
      </c>
      <c r="M49" s="353">
        <v>444</v>
      </c>
      <c r="N49" s="60">
        <f t="shared" ref="N49:N57" si="45">M49/L49*100</f>
        <v>59.91902834008097</v>
      </c>
      <c r="O49" s="59">
        <v>715</v>
      </c>
      <c r="P49" s="353">
        <v>425</v>
      </c>
      <c r="Q49" s="60">
        <f t="shared" ref="Q49:Q57" si="46">P49/O49*100</f>
        <v>59.44055944055944</v>
      </c>
      <c r="R49" s="59">
        <v>748</v>
      </c>
      <c r="S49" s="353">
        <v>432</v>
      </c>
      <c r="T49" s="60">
        <f t="shared" ref="T49:T57" si="47">S49/R49*100</f>
        <v>57.754010695187162</v>
      </c>
      <c r="U49" s="59">
        <v>758</v>
      </c>
      <c r="V49" s="353">
        <v>444</v>
      </c>
      <c r="W49" s="60">
        <f t="shared" ref="W49:W57" si="48">V49/U49*100</f>
        <v>58.575197889182064</v>
      </c>
      <c r="X49" s="59">
        <v>783</v>
      </c>
      <c r="Y49" s="353">
        <v>453</v>
      </c>
      <c r="Z49" s="60">
        <f t="shared" ref="Z49:Z57" si="49">Y49/X49*100</f>
        <v>57.854406130268202</v>
      </c>
      <c r="AA49" s="59">
        <v>739</v>
      </c>
      <c r="AB49" s="353">
        <v>424</v>
      </c>
      <c r="AC49" s="60">
        <f t="shared" ref="AC49:AC57" si="50">AB49/AA49*100</f>
        <v>57.374830852503379</v>
      </c>
      <c r="AD49" s="59">
        <v>687</v>
      </c>
      <c r="AE49" s="353">
        <v>405</v>
      </c>
      <c r="AF49" s="60">
        <f t="shared" ref="AF49:AF57" si="51">AE49/AD49*100</f>
        <v>58.951965065502186</v>
      </c>
      <c r="AG49" s="59">
        <v>625</v>
      </c>
      <c r="AH49" s="353">
        <v>370</v>
      </c>
      <c r="AI49" s="60">
        <f t="shared" ref="AI49:AI57" si="52">AH49/AG49*100</f>
        <v>59.199999999999996</v>
      </c>
      <c r="AJ49" s="59">
        <v>514</v>
      </c>
      <c r="AK49" s="353">
        <v>321</v>
      </c>
      <c r="AL49" s="60">
        <f t="shared" ref="AL49:AL57" si="53">AK49/AJ49*100</f>
        <v>62.451361867704279</v>
      </c>
      <c r="AM49" s="59">
        <f>'C2'!AA49</f>
        <v>500</v>
      </c>
      <c r="AN49" s="353">
        <v>316</v>
      </c>
      <c r="AO49" s="60">
        <f t="shared" ref="AO49:AO57" si="54">AN49/AM49*100</f>
        <v>63.2</v>
      </c>
      <c r="AP49" s="483">
        <f>'C2'!AC49</f>
        <v>438</v>
      </c>
      <c r="AQ49" s="353">
        <v>298</v>
      </c>
      <c r="AR49" s="60">
        <f t="shared" ref="AR49:AR57" si="55">AQ49/AP49*100</f>
        <v>68.036529680365305</v>
      </c>
    </row>
    <row r="50" spans="1:44" ht="15.75" thickTop="1">
      <c r="A50" s="517" t="s">
        <v>3</v>
      </c>
      <c r="B50" s="89" t="s">
        <v>219</v>
      </c>
      <c r="C50" s="62">
        <v>348162</v>
      </c>
      <c r="D50" s="355">
        <v>168690</v>
      </c>
      <c r="E50" s="356">
        <f t="shared" si="42"/>
        <v>48.451582883829943</v>
      </c>
      <c r="F50" s="62">
        <v>338459</v>
      </c>
      <c r="G50" s="355">
        <v>163466</v>
      </c>
      <c r="H50" s="356">
        <f t="shared" si="43"/>
        <v>48.297134955784898</v>
      </c>
      <c r="I50" s="62">
        <v>332471</v>
      </c>
      <c r="J50" s="357">
        <v>160321</v>
      </c>
      <c r="K50" s="356">
        <f t="shared" si="44"/>
        <v>48.221047850789994</v>
      </c>
      <c r="L50" s="62">
        <v>327433</v>
      </c>
      <c r="M50" s="355">
        <v>158110</v>
      </c>
      <c r="N50" s="356">
        <f t="shared" si="45"/>
        <v>48.287741308908998</v>
      </c>
      <c r="O50" s="62">
        <v>322683</v>
      </c>
      <c r="P50" s="355">
        <v>155375</v>
      </c>
      <c r="Q50" s="356">
        <f t="shared" si="46"/>
        <v>48.150971696680642</v>
      </c>
      <c r="R50" s="62">
        <v>317757</v>
      </c>
      <c r="S50" s="355">
        <v>153214</v>
      </c>
      <c r="T50" s="356">
        <f t="shared" si="47"/>
        <v>48.217348476980838</v>
      </c>
      <c r="U50" s="62">
        <v>316098</v>
      </c>
      <c r="V50" s="355">
        <v>152437</v>
      </c>
      <c r="W50" s="356">
        <f t="shared" si="48"/>
        <v>48.224601231263719</v>
      </c>
      <c r="X50" s="62">
        <v>317235</v>
      </c>
      <c r="Y50" s="355">
        <v>153004</v>
      </c>
      <c r="Z50" s="356">
        <f t="shared" si="49"/>
        <v>48.230491591407002</v>
      </c>
      <c r="AA50" s="62">
        <v>324835</v>
      </c>
      <c r="AB50" s="355">
        <v>156920</v>
      </c>
      <c r="AC50" s="356">
        <f t="shared" si="50"/>
        <v>48.307602321178443</v>
      </c>
      <c r="AD50" s="62">
        <v>331123</v>
      </c>
      <c r="AE50" s="355">
        <v>160664</v>
      </c>
      <c r="AF50" s="356">
        <f t="shared" si="51"/>
        <v>48.520942368847827</v>
      </c>
      <c r="AG50" s="62">
        <v>333347</v>
      </c>
      <c r="AH50" s="355">
        <v>161904</v>
      </c>
      <c r="AI50" s="356">
        <f t="shared" si="52"/>
        <v>48.569208662444844</v>
      </c>
      <c r="AJ50" s="41">
        <f>SUM(AJ51:AJ57)</f>
        <v>334620</v>
      </c>
      <c r="AK50" s="349">
        <f>SUM(AK51:AK57)</f>
        <v>162671</v>
      </c>
      <c r="AL50" s="356">
        <f t="shared" si="53"/>
        <v>48.613651305958996</v>
      </c>
      <c r="AM50" s="41">
        <f>'C2'!AA50</f>
        <v>336608</v>
      </c>
      <c r="AN50" s="349">
        <f>SUM(AN51:AN57)</f>
        <v>163594</v>
      </c>
      <c r="AO50" s="356">
        <f t="shared" si="54"/>
        <v>48.600746268656714</v>
      </c>
      <c r="AP50" s="64">
        <f>SUM(AP51:AP57)</f>
        <v>340164</v>
      </c>
      <c r="AQ50" s="349">
        <f>SUM(AQ51:AQ57)</f>
        <v>165481</v>
      </c>
      <c r="AR50" s="356">
        <f t="shared" si="55"/>
        <v>48.647417128208744</v>
      </c>
    </row>
    <row r="51" spans="1:44">
      <c r="A51" s="514"/>
      <c r="B51" s="330" t="s">
        <v>81</v>
      </c>
      <c r="C51" s="34">
        <v>16016</v>
      </c>
      <c r="D51" s="67">
        <v>5858</v>
      </c>
      <c r="E51" s="44">
        <f t="shared" si="42"/>
        <v>36.575924075924078</v>
      </c>
      <c r="F51" s="34">
        <v>16058</v>
      </c>
      <c r="G51" s="67">
        <v>5902</v>
      </c>
      <c r="H51" s="44">
        <f t="shared" si="43"/>
        <v>36.754265786523845</v>
      </c>
      <c r="I51" s="34">
        <v>15743</v>
      </c>
      <c r="J51" s="346">
        <v>5781</v>
      </c>
      <c r="K51" s="44">
        <f t="shared" si="44"/>
        <v>36.721082385822271</v>
      </c>
      <c r="L51" s="34">
        <v>15647</v>
      </c>
      <c r="M51" s="67">
        <v>5759</v>
      </c>
      <c r="N51" s="44">
        <f t="shared" si="45"/>
        <v>36.805777465328816</v>
      </c>
      <c r="O51" s="34">
        <v>15283</v>
      </c>
      <c r="P51" s="67">
        <v>5578</v>
      </c>
      <c r="Q51" s="44">
        <f t="shared" si="46"/>
        <v>36.498069750703394</v>
      </c>
      <c r="R51" s="34">
        <v>14556</v>
      </c>
      <c r="S51" s="67">
        <v>5371</v>
      </c>
      <c r="T51" s="44">
        <f t="shared" si="47"/>
        <v>36.89887331684529</v>
      </c>
      <c r="U51" s="34">
        <v>13906</v>
      </c>
      <c r="V51" s="67">
        <v>5149</v>
      </c>
      <c r="W51" s="44">
        <f t="shared" si="48"/>
        <v>37.027182511146265</v>
      </c>
      <c r="X51" s="34">
        <v>13336</v>
      </c>
      <c r="Y51" s="67">
        <v>4845</v>
      </c>
      <c r="Z51" s="44">
        <f t="shared" si="49"/>
        <v>36.330233953209358</v>
      </c>
      <c r="AA51" s="34">
        <v>13193</v>
      </c>
      <c r="AB51" s="67">
        <v>4701</v>
      </c>
      <c r="AC51" s="44">
        <f t="shared" si="50"/>
        <v>35.632532403547337</v>
      </c>
      <c r="AD51" s="34">
        <v>13048</v>
      </c>
      <c r="AE51" s="67">
        <v>4684</v>
      </c>
      <c r="AF51" s="44">
        <f t="shared" si="51"/>
        <v>35.898221949724096</v>
      </c>
      <c r="AG51" s="34">
        <v>13161</v>
      </c>
      <c r="AH51" s="67">
        <v>4704</v>
      </c>
      <c r="AI51" s="44">
        <f t="shared" si="52"/>
        <v>35.741964896284479</v>
      </c>
      <c r="AJ51" s="34">
        <v>13182</v>
      </c>
      <c r="AK51" s="67">
        <v>4772</v>
      </c>
      <c r="AL51" s="44">
        <f t="shared" si="53"/>
        <v>36.200879987862237</v>
      </c>
      <c r="AM51" s="34">
        <f>'C2'!AA51</f>
        <v>13121</v>
      </c>
      <c r="AN51" s="67">
        <v>4789</v>
      </c>
      <c r="AO51" s="44">
        <f t="shared" si="54"/>
        <v>36.498742473896804</v>
      </c>
      <c r="AP51" s="34">
        <f>'C2'!AC51</f>
        <v>13049</v>
      </c>
      <c r="AQ51" s="67">
        <v>4789</v>
      </c>
      <c r="AR51" s="44">
        <f t="shared" si="55"/>
        <v>36.700130278182236</v>
      </c>
    </row>
    <row r="52" spans="1:44">
      <c r="A52" s="514"/>
      <c r="B52" s="330" t="s">
        <v>82</v>
      </c>
      <c r="C52" s="33">
        <v>18757</v>
      </c>
      <c r="D52" s="126">
        <v>8760</v>
      </c>
      <c r="E52" s="44">
        <f t="shared" si="42"/>
        <v>46.702564375966304</v>
      </c>
      <c r="F52" s="33">
        <v>17593</v>
      </c>
      <c r="G52" s="126">
        <v>8264</v>
      </c>
      <c r="H52" s="44">
        <f t="shared" si="43"/>
        <v>46.973227988404481</v>
      </c>
      <c r="I52" s="33">
        <v>16171</v>
      </c>
      <c r="J52" s="345">
        <v>7566</v>
      </c>
      <c r="K52" s="44">
        <f t="shared" si="44"/>
        <v>46.787459031599774</v>
      </c>
      <c r="L52" s="33">
        <v>15255</v>
      </c>
      <c r="M52" s="126">
        <v>7177</v>
      </c>
      <c r="N52" s="44">
        <f t="shared" si="45"/>
        <v>47.046869878728288</v>
      </c>
      <c r="O52" s="33">
        <v>14878</v>
      </c>
      <c r="P52" s="126">
        <v>6890</v>
      </c>
      <c r="Q52" s="44">
        <f t="shared" si="46"/>
        <v>46.309987901599676</v>
      </c>
      <c r="R52" s="33">
        <v>14639</v>
      </c>
      <c r="S52" s="126">
        <v>6714</v>
      </c>
      <c r="T52" s="44">
        <f t="shared" si="47"/>
        <v>45.86378851014414</v>
      </c>
      <c r="U52" s="33">
        <v>14613</v>
      </c>
      <c r="V52" s="126">
        <v>6827</v>
      </c>
      <c r="W52" s="44">
        <f t="shared" si="48"/>
        <v>46.718675152261682</v>
      </c>
      <c r="X52" s="33">
        <v>14994</v>
      </c>
      <c r="Y52" s="126">
        <v>6979</v>
      </c>
      <c r="Z52" s="44">
        <f t="shared" si="49"/>
        <v>46.545284780578896</v>
      </c>
      <c r="AA52" s="33">
        <v>15499</v>
      </c>
      <c r="AB52" s="126">
        <v>7164</v>
      </c>
      <c r="AC52" s="44">
        <f t="shared" si="50"/>
        <v>46.222336924962903</v>
      </c>
      <c r="AD52" s="33">
        <v>15494</v>
      </c>
      <c r="AE52" s="126">
        <v>7175</v>
      </c>
      <c r="AF52" s="44">
        <f t="shared" si="51"/>
        <v>46.308248354201623</v>
      </c>
      <c r="AG52" s="33">
        <v>15040</v>
      </c>
      <c r="AH52" s="126">
        <v>7044</v>
      </c>
      <c r="AI52" s="44">
        <f t="shared" si="52"/>
        <v>46.835106382978722</v>
      </c>
      <c r="AJ52" s="33">
        <v>15077</v>
      </c>
      <c r="AK52" s="126">
        <v>7136</v>
      </c>
      <c r="AL52" s="44">
        <f t="shared" si="53"/>
        <v>47.330370763414471</v>
      </c>
      <c r="AM52" s="33">
        <f>'C2'!AA52</f>
        <v>15112</v>
      </c>
      <c r="AN52" s="126">
        <v>7060</v>
      </c>
      <c r="AO52" s="44">
        <f t="shared" si="54"/>
        <v>46.717840127051353</v>
      </c>
      <c r="AP52" s="34">
        <f>'C2'!AC52</f>
        <v>15186</v>
      </c>
      <c r="AQ52" s="126">
        <v>7094</v>
      </c>
      <c r="AR52" s="44">
        <f t="shared" si="55"/>
        <v>46.714078756749636</v>
      </c>
    </row>
    <row r="53" spans="1:44">
      <c r="A53" s="514"/>
      <c r="B53" s="330" t="s">
        <v>83</v>
      </c>
      <c r="C53" s="33">
        <v>135763</v>
      </c>
      <c r="D53" s="126">
        <v>69841</v>
      </c>
      <c r="E53" s="44">
        <f t="shared" si="42"/>
        <v>51.443324027901561</v>
      </c>
      <c r="F53" s="33">
        <v>128060</v>
      </c>
      <c r="G53" s="126">
        <v>65576</v>
      </c>
      <c r="H53" s="44">
        <f t="shared" si="43"/>
        <v>51.207246603154765</v>
      </c>
      <c r="I53" s="33">
        <v>125654</v>
      </c>
      <c r="J53" s="345">
        <v>64237</v>
      </c>
      <c r="K53" s="44">
        <f t="shared" si="44"/>
        <v>51.122129020962326</v>
      </c>
      <c r="L53" s="33">
        <v>125408</v>
      </c>
      <c r="M53" s="126">
        <v>64351</v>
      </c>
      <c r="N53" s="44">
        <f t="shared" si="45"/>
        <v>51.313313345241127</v>
      </c>
      <c r="O53" s="33">
        <v>126053</v>
      </c>
      <c r="P53" s="126">
        <v>64685</v>
      </c>
      <c r="Q53" s="44">
        <f t="shared" si="46"/>
        <v>51.315716405004238</v>
      </c>
      <c r="R53" s="33">
        <v>127041</v>
      </c>
      <c r="S53" s="126">
        <v>65437</v>
      </c>
      <c r="T53" s="44">
        <f t="shared" si="47"/>
        <v>51.508568100062178</v>
      </c>
      <c r="U53" s="33">
        <v>129509</v>
      </c>
      <c r="V53" s="126">
        <v>66650</v>
      </c>
      <c r="W53" s="44">
        <f t="shared" si="48"/>
        <v>51.463604845995256</v>
      </c>
      <c r="X53" s="33">
        <v>131636</v>
      </c>
      <c r="Y53" s="126">
        <v>67891</v>
      </c>
      <c r="Z53" s="44">
        <f t="shared" si="49"/>
        <v>51.574797167947985</v>
      </c>
      <c r="AA53" s="33">
        <v>138506</v>
      </c>
      <c r="AB53" s="126">
        <v>71593</v>
      </c>
      <c r="AC53" s="44">
        <f t="shared" si="50"/>
        <v>51.689457496426151</v>
      </c>
      <c r="AD53" s="33">
        <v>144254</v>
      </c>
      <c r="AE53" s="126">
        <v>74896</v>
      </c>
      <c r="AF53" s="44">
        <f t="shared" si="51"/>
        <v>51.919530827568039</v>
      </c>
      <c r="AG53" s="33">
        <v>147422</v>
      </c>
      <c r="AH53" s="126">
        <v>76386</v>
      </c>
      <c r="AI53" s="44">
        <f t="shared" si="52"/>
        <v>51.814518864212943</v>
      </c>
      <c r="AJ53" s="33">
        <v>148923</v>
      </c>
      <c r="AK53" s="126">
        <v>76962</v>
      </c>
      <c r="AL53" s="44">
        <f t="shared" si="53"/>
        <v>51.679055619346911</v>
      </c>
      <c r="AM53" s="33">
        <f>'C2'!AA53</f>
        <v>149479</v>
      </c>
      <c r="AN53" s="126">
        <v>76998</v>
      </c>
      <c r="AO53" s="44">
        <f t="shared" si="54"/>
        <v>51.510914576629496</v>
      </c>
      <c r="AP53" s="34">
        <f>'C2'!AC53</f>
        <v>151270</v>
      </c>
      <c r="AQ53" s="126">
        <v>77622</v>
      </c>
      <c r="AR53" s="44">
        <f t="shared" si="55"/>
        <v>51.313545316321807</v>
      </c>
    </row>
    <row r="54" spans="1:44">
      <c r="A54" s="514"/>
      <c r="B54" s="330" t="s">
        <v>84</v>
      </c>
      <c r="C54" s="33">
        <v>26964</v>
      </c>
      <c r="D54" s="126">
        <v>11400</v>
      </c>
      <c r="E54" s="44">
        <f t="shared" si="42"/>
        <v>42.278593680462841</v>
      </c>
      <c r="F54" s="33">
        <v>25589</v>
      </c>
      <c r="G54" s="126">
        <v>10731</v>
      </c>
      <c r="H54" s="44">
        <f t="shared" si="43"/>
        <v>41.935988119895271</v>
      </c>
      <c r="I54" s="33">
        <v>24471</v>
      </c>
      <c r="J54" s="345">
        <v>10187</v>
      </c>
      <c r="K54" s="44">
        <f t="shared" si="44"/>
        <v>41.628866821952514</v>
      </c>
      <c r="L54" s="33">
        <v>23209</v>
      </c>
      <c r="M54" s="126">
        <v>9670</v>
      </c>
      <c r="N54" s="44">
        <f t="shared" si="45"/>
        <v>41.664871386100224</v>
      </c>
      <c r="O54" s="33">
        <v>22410</v>
      </c>
      <c r="P54" s="126">
        <v>9239</v>
      </c>
      <c r="Q54" s="44">
        <f t="shared" si="46"/>
        <v>41.227130745203034</v>
      </c>
      <c r="R54" s="33">
        <v>20539</v>
      </c>
      <c r="S54" s="126">
        <v>8442</v>
      </c>
      <c r="T54" s="44">
        <f t="shared" si="47"/>
        <v>41.102293198305659</v>
      </c>
      <c r="U54" s="33">
        <v>19776</v>
      </c>
      <c r="V54" s="126">
        <v>7937</v>
      </c>
      <c r="W54" s="44">
        <f t="shared" si="48"/>
        <v>40.134506472491907</v>
      </c>
      <c r="X54" s="33">
        <v>19751</v>
      </c>
      <c r="Y54" s="126">
        <v>7844</v>
      </c>
      <c r="Z54" s="44">
        <f t="shared" si="49"/>
        <v>39.714444838236041</v>
      </c>
      <c r="AA54" s="33">
        <v>20195</v>
      </c>
      <c r="AB54" s="126">
        <v>8067</v>
      </c>
      <c r="AC54" s="44">
        <f t="shared" si="50"/>
        <v>39.945531072047537</v>
      </c>
      <c r="AD54" s="33">
        <v>20196</v>
      </c>
      <c r="AE54" s="126">
        <v>8178</v>
      </c>
      <c r="AF54" s="44">
        <f t="shared" si="51"/>
        <v>40.493166963755201</v>
      </c>
      <c r="AG54" s="33">
        <v>19036</v>
      </c>
      <c r="AH54" s="126">
        <v>7687</v>
      </c>
      <c r="AI54" s="44">
        <f t="shared" si="52"/>
        <v>40.381382643412486</v>
      </c>
      <c r="AJ54" s="33">
        <v>18558</v>
      </c>
      <c r="AK54" s="126">
        <v>7589</v>
      </c>
      <c r="AL54" s="44">
        <f t="shared" si="53"/>
        <v>40.893415238711064</v>
      </c>
      <c r="AM54" s="33">
        <f>'C2'!AA54</f>
        <v>18767</v>
      </c>
      <c r="AN54" s="126">
        <v>7805</v>
      </c>
      <c r="AO54" s="44">
        <f t="shared" si="54"/>
        <v>41.588959343528536</v>
      </c>
      <c r="AP54" s="34">
        <f>'C2'!AC54</f>
        <v>19018</v>
      </c>
      <c r="AQ54" s="126">
        <v>7963</v>
      </c>
      <c r="AR54" s="44">
        <f t="shared" si="55"/>
        <v>41.870859186034281</v>
      </c>
    </row>
    <row r="55" spans="1:44">
      <c r="A55" s="514"/>
      <c r="B55" s="74" t="s">
        <v>85</v>
      </c>
      <c r="C55" s="34">
        <v>63555</v>
      </c>
      <c r="D55" s="67">
        <v>30702</v>
      </c>
      <c r="E55" s="44">
        <f t="shared" si="42"/>
        <v>48.307764928015104</v>
      </c>
      <c r="F55" s="34">
        <v>64907</v>
      </c>
      <c r="G55" s="67">
        <v>31322</v>
      </c>
      <c r="H55" s="44">
        <f t="shared" si="43"/>
        <v>48.256736561541899</v>
      </c>
      <c r="I55" s="34">
        <v>65482</v>
      </c>
      <c r="J55" s="346">
        <v>31507</v>
      </c>
      <c r="K55" s="44">
        <f t="shared" si="44"/>
        <v>48.115512659967621</v>
      </c>
      <c r="L55" s="34">
        <v>65708</v>
      </c>
      <c r="M55" s="67">
        <v>31506</v>
      </c>
      <c r="N55" s="44">
        <f t="shared" si="45"/>
        <v>47.948499421683813</v>
      </c>
      <c r="O55" s="34">
        <v>65750</v>
      </c>
      <c r="P55" s="67">
        <v>31465</v>
      </c>
      <c r="Q55" s="44">
        <f t="shared" si="46"/>
        <v>47.855513307984793</v>
      </c>
      <c r="R55" s="34">
        <v>65059</v>
      </c>
      <c r="S55" s="67">
        <v>31050</v>
      </c>
      <c r="T55" s="44">
        <f t="shared" si="47"/>
        <v>47.725910327548846</v>
      </c>
      <c r="U55" s="34">
        <v>64882</v>
      </c>
      <c r="V55" s="67">
        <v>30907</v>
      </c>
      <c r="W55" s="44">
        <f t="shared" si="48"/>
        <v>47.635707900496286</v>
      </c>
      <c r="X55" s="34">
        <v>65183</v>
      </c>
      <c r="Y55" s="67">
        <v>31020</v>
      </c>
      <c r="Z55" s="44">
        <f t="shared" si="49"/>
        <v>47.589095316263439</v>
      </c>
      <c r="AA55" s="34">
        <v>66177</v>
      </c>
      <c r="AB55" s="67">
        <v>31429</v>
      </c>
      <c r="AC55" s="44">
        <f t="shared" si="50"/>
        <v>47.492331172461732</v>
      </c>
      <c r="AD55" s="67">
        <v>67219</v>
      </c>
      <c r="AE55" s="67">
        <v>31982</v>
      </c>
      <c r="AF55" s="44">
        <f t="shared" si="51"/>
        <v>47.578809562772427</v>
      </c>
      <c r="AG55" s="67">
        <v>67658</v>
      </c>
      <c r="AH55" s="67">
        <v>32249</v>
      </c>
      <c r="AI55" s="44">
        <f t="shared" si="52"/>
        <v>47.664725531348843</v>
      </c>
      <c r="AJ55" s="67">
        <v>68235</v>
      </c>
      <c r="AK55" s="67">
        <v>32471</v>
      </c>
      <c r="AL55" s="44">
        <f t="shared" si="53"/>
        <v>47.587015461273538</v>
      </c>
      <c r="AM55" s="67">
        <f>'C2'!AA55</f>
        <v>69048</v>
      </c>
      <c r="AN55" s="67">
        <v>33006</v>
      </c>
      <c r="AO55" s="44">
        <f t="shared" si="54"/>
        <v>47.801529370872437</v>
      </c>
      <c r="AP55" s="34">
        <f>'C2'!AC55</f>
        <v>70628</v>
      </c>
      <c r="AQ55" s="67">
        <v>33820</v>
      </c>
      <c r="AR55" s="44">
        <f t="shared" si="55"/>
        <v>47.884691623718638</v>
      </c>
    </row>
    <row r="56" spans="1:44">
      <c r="A56" s="514"/>
      <c r="B56" s="330" t="s">
        <v>86</v>
      </c>
      <c r="C56" s="35">
        <v>0</v>
      </c>
      <c r="D56" s="49">
        <v>0</v>
      </c>
      <c r="E56" s="57">
        <v>0</v>
      </c>
      <c r="F56" s="36">
        <v>1140</v>
      </c>
      <c r="G56" s="68">
        <v>531</v>
      </c>
      <c r="H56" s="44">
        <f t="shared" si="43"/>
        <v>46.578947368421055</v>
      </c>
      <c r="I56" s="36">
        <v>2435</v>
      </c>
      <c r="J56" s="346">
        <v>1145</v>
      </c>
      <c r="K56" s="44">
        <f t="shared" si="44"/>
        <v>47.022587268993838</v>
      </c>
      <c r="L56" s="36">
        <v>3472</v>
      </c>
      <c r="M56" s="68">
        <v>1613</v>
      </c>
      <c r="N56" s="44">
        <f t="shared" si="45"/>
        <v>46.457373271889402</v>
      </c>
      <c r="O56" s="36">
        <v>4569</v>
      </c>
      <c r="P56" s="68">
        <v>2083</v>
      </c>
      <c r="Q56" s="44">
        <f t="shared" si="46"/>
        <v>45.589844604946379</v>
      </c>
      <c r="R56" s="36">
        <v>5500</v>
      </c>
      <c r="S56" s="68">
        <v>2461</v>
      </c>
      <c r="T56" s="44">
        <f t="shared" si="47"/>
        <v>44.745454545454542</v>
      </c>
      <c r="U56" s="36">
        <v>6174</v>
      </c>
      <c r="V56" s="68">
        <v>2808</v>
      </c>
      <c r="W56" s="44">
        <f t="shared" si="48"/>
        <v>45.481049562682216</v>
      </c>
      <c r="X56" s="36">
        <v>6501</v>
      </c>
      <c r="Y56" s="68">
        <v>2970</v>
      </c>
      <c r="Z56" s="44">
        <f t="shared" si="49"/>
        <v>45.685279187817258</v>
      </c>
      <c r="AA56" s="68">
        <v>6702</v>
      </c>
      <c r="AB56" s="68">
        <v>3079</v>
      </c>
      <c r="AC56" s="44">
        <f t="shared" si="50"/>
        <v>45.941509997015814</v>
      </c>
      <c r="AD56" s="36">
        <v>6795</v>
      </c>
      <c r="AE56" s="68">
        <v>3138</v>
      </c>
      <c r="AF56" s="44">
        <f t="shared" si="51"/>
        <v>46.181015452538631</v>
      </c>
      <c r="AG56" s="36">
        <v>6807</v>
      </c>
      <c r="AH56" s="68">
        <v>3169</v>
      </c>
      <c r="AI56" s="44">
        <f t="shared" si="52"/>
        <v>46.555016894373438</v>
      </c>
      <c r="AJ56" s="36">
        <v>6955</v>
      </c>
      <c r="AK56" s="68">
        <v>3255</v>
      </c>
      <c r="AL56" s="44">
        <f t="shared" si="53"/>
        <v>46.80086268871316</v>
      </c>
      <c r="AM56" s="36">
        <f>'C2'!AA56</f>
        <v>7268</v>
      </c>
      <c r="AN56" s="68">
        <v>3370</v>
      </c>
      <c r="AO56" s="44">
        <f t="shared" si="54"/>
        <v>46.367638965327465</v>
      </c>
      <c r="AP56" s="34">
        <f>'C2'!AC56</f>
        <v>7476</v>
      </c>
      <c r="AQ56" s="68">
        <v>3505</v>
      </c>
      <c r="AR56" s="44">
        <f t="shared" si="55"/>
        <v>46.883360085607279</v>
      </c>
    </row>
    <row r="57" spans="1:44">
      <c r="A57" s="515"/>
      <c r="B57" s="450" t="s">
        <v>87</v>
      </c>
      <c r="C57" s="52">
        <v>87107</v>
      </c>
      <c r="D57" s="351">
        <v>42129</v>
      </c>
      <c r="E57" s="53">
        <f>D57/C57*100</f>
        <v>48.364654964583785</v>
      </c>
      <c r="F57" s="52">
        <v>85112</v>
      </c>
      <c r="G57" s="351">
        <v>41140</v>
      </c>
      <c r="H57" s="53">
        <f t="shared" si="43"/>
        <v>48.336309803552965</v>
      </c>
      <c r="I57" s="52">
        <v>82515</v>
      </c>
      <c r="J57" s="352">
        <v>39898</v>
      </c>
      <c r="K57" s="53">
        <f t="shared" si="44"/>
        <v>48.352420771980853</v>
      </c>
      <c r="L57" s="52">
        <v>78734</v>
      </c>
      <c r="M57" s="351">
        <v>38034</v>
      </c>
      <c r="N57" s="53">
        <f t="shared" si="45"/>
        <v>48.306957604084637</v>
      </c>
      <c r="O57" s="52">
        <v>73740</v>
      </c>
      <c r="P57" s="351">
        <v>35435</v>
      </c>
      <c r="Q57" s="53">
        <f t="shared" si="46"/>
        <v>48.053973420124763</v>
      </c>
      <c r="R57" s="52">
        <v>70423</v>
      </c>
      <c r="S57" s="351">
        <v>33739</v>
      </c>
      <c r="T57" s="53">
        <f t="shared" si="47"/>
        <v>47.90906380017892</v>
      </c>
      <c r="U57" s="52">
        <v>67238</v>
      </c>
      <c r="V57" s="351">
        <v>32159</v>
      </c>
      <c r="W57" s="53">
        <f t="shared" si="48"/>
        <v>47.828608822392098</v>
      </c>
      <c r="X57" s="52">
        <v>65834</v>
      </c>
      <c r="Y57" s="351">
        <v>31455</v>
      </c>
      <c r="Z57" s="53">
        <f t="shared" si="49"/>
        <v>47.779262994805116</v>
      </c>
      <c r="AA57" s="52">
        <v>64563</v>
      </c>
      <c r="AB57" s="351">
        <v>30887</v>
      </c>
      <c r="AC57" s="53">
        <f t="shared" si="50"/>
        <v>47.840094171584347</v>
      </c>
      <c r="AD57" s="52">
        <v>64117</v>
      </c>
      <c r="AE57" s="351">
        <v>30611</v>
      </c>
      <c r="AF57" s="53">
        <f t="shared" si="51"/>
        <v>47.742408409626151</v>
      </c>
      <c r="AG57" s="52">
        <v>64223</v>
      </c>
      <c r="AH57" s="351">
        <v>30665</v>
      </c>
      <c r="AI57" s="53">
        <f t="shared" si="52"/>
        <v>47.747691636952496</v>
      </c>
      <c r="AJ57" s="52">
        <v>63690</v>
      </c>
      <c r="AK57" s="351">
        <v>30486</v>
      </c>
      <c r="AL57" s="53">
        <f t="shared" si="53"/>
        <v>47.866227037211495</v>
      </c>
      <c r="AM57" s="52">
        <f>'C2'!AA57</f>
        <v>63813</v>
      </c>
      <c r="AN57" s="351">
        <v>30566</v>
      </c>
      <c r="AO57" s="53">
        <f t="shared" si="54"/>
        <v>47.899330857348815</v>
      </c>
      <c r="AP57" s="484">
        <f>'C2'!AC57</f>
        <v>63537</v>
      </c>
      <c r="AQ57" s="351">
        <v>30688</v>
      </c>
      <c r="AR57" s="53">
        <f t="shared" si="55"/>
        <v>48.299416088263527</v>
      </c>
    </row>
    <row r="60" spans="1:44">
      <c r="A60" s="504" t="s">
        <v>4</v>
      </c>
      <c r="B60" s="504"/>
      <c r="C60" s="504"/>
      <c r="D60" s="504"/>
      <c r="E60" s="504"/>
      <c r="F60" s="504"/>
      <c r="G60" s="504"/>
      <c r="H60" s="504"/>
      <c r="I60" s="504"/>
      <c r="J60" s="504"/>
      <c r="K60" s="504"/>
      <c r="L60" s="504"/>
      <c r="M60" s="504"/>
      <c r="N60" s="504"/>
      <c r="O60" s="504"/>
      <c r="P60" s="504"/>
      <c r="Q60" s="504"/>
      <c r="R60" s="504"/>
      <c r="S60" s="504"/>
      <c r="T60" s="504"/>
      <c r="U60" s="504"/>
      <c r="V60" s="504"/>
      <c r="W60" s="504"/>
      <c r="X60" s="504"/>
      <c r="Y60" s="504"/>
      <c r="Z60" s="504"/>
      <c r="AA60" s="504"/>
      <c r="AB60" s="504"/>
      <c r="AC60" s="504"/>
      <c r="AD60" s="504"/>
      <c r="AE60" s="504"/>
      <c r="AF60" s="504"/>
      <c r="AG60" s="504"/>
      <c r="AH60" s="504"/>
      <c r="AI60" s="504"/>
      <c r="AJ60" s="504"/>
      <c r="AK60" s="504"/>
      <c r="AL60" s="504"/>
      <c r="AM60" s="504"/>
      <c r="AN60" s="504"/>
      <c r="AO60" s="504"/>
      <c r="AP60" s="504"/>
      <c r="AQ60" s="504"/>
      <c r="AR60" s="504"/>
    </row>
    <row r="61" spans="1:44">
      <c r="A61" s="499" t="s">
        <v>25</v>
      </c>
      <c r="B61" s="499"/>
      <c r="C61" s="499"/>
      <c r="D61" s="499"/>
      <c r="E61" s="499"/>
      <c r="F61" s="499"/>
      <c r="G61" s="499"/>
      <c r="H61" s="499"/>
      <c r="I61" s="499"/>
      <c r="J61" s="499"/>
      <c r="K61" s="499"/>
      <c r="L61" s="499"/>
      <c r="M61" s="499"/>
      <c r="N61" s="499"/>
      <c r="O61" s="499"/>
      <c r="P61" s="499"/>
      <c r="Q61" s="499"/>
      <c r="R61" s="499"/>
      <c r="S61" s="499"/>
      <c r="T61" s="499"/>
      <c r="U61" s="499"/>
      <c r="V61" s="499"/>
      <c r="W61" s="499"/>
      <c r="X61" s="499"/>
      <c r="Y61" s="499"/>
      <c r="Z61" s="499"/>
      <c r="AA61" s="499"/>
      <c r="AB61" s="499"/>
      <c r="AC61" s="499"/>
      <c r="AD61" s="499"/>
      <c r="AE61" s="499"/>
      <c r="AF61" s="499"/>
      <c r="AG61" s="499"/>
      <c r="AH61" s="499"/>
      <c r="AI61" s="499"/>
      <c r="AJ61" s="499"/>
      <c r="AK61" s="499"/>
      <c r="AL61" s="499"/>
      <c r="AM61" s="499"/>
      <c r="AN61" s="499"/>
      <c r="AO61" s="499"/>
      <c r="AP61" s="499"/>
      <c r="AQ61" s="499"/>
      <c r="AR61" s="499"/>
    </row>
    <row r="62" spans="1:44">
      <c r="A62" s="499"/>
      <c r="B62" s="499"/>
      <c r="C62" s="499"/>
      <c r="D62" s="499"/>
      <c r="E62" s="499"/>
      <c r="F62" s="499"/>
      <c r="G62" s="499"/>
      <c r="H62" s="499"/>
      <c r="I62" s="499"/>
      <c r="J62" s="499"/>
      <c r="K62" s="499"/>
      <c r="L62" s="499"/>
      <c r="M62" s="499"/>
      <c r="N62" s="499"/>
      <c r="O62" s="499"/>
      <c r="P62" s="499"/>
      <c r="Q62" s="499"/>
      <c r="R62" s="499"/>
      <c r="S62" s="499"/>
      <c r="T62" s="499"/>
      <c r="U62" s="499"/>
      <c r="V62" s="499"/>
      <c r="W62" s="499"/>
      <c r="X62" s="499"/>
      <c r="Y62" s="499"/>
      <c r="Z62" s="499"/>
      <c r="AA62" s="499"/>
      <c r="AB62" s="499"/>
      <c r="AC62" s="499"/>
      <c r="AD62" s="499"/>
      <c r="AE62" s="499"/>
      <c r="AF62" s="499"/>
      <c r="AG62" s="499"/>
      <c r="AH62" s="499"/>
      <c r="AI62" s="499"/>
      <c r="AJ62" s="499"/>
      <c r="AK62" s="499"/>
      <c r="AL62" s="499"/>
      <c r="AM62" s="499"/>
      <c r="AN62" s="499"/>
      <c r="AO62" s="499"/>
      <c r="AP62" s="499"/>
      <c r="AQ62" s="499"/>
      <c r="AR62" s="499"/>
    </row>
    <row r="63" spans="1:44">
      <c r="A63" s="499"/>
      <c r="B63" s="499"/>
      <c r="C63" s="499"/>
      <c r="D63" s="499"/>
      <c r="E63" s="499"/>
      <c r="F63" s="499"/>
      <c r="G63" s="499"/>
      <c r="H63" s="499"/>
      <c r="I63" s="499"/>
      <c r="J63" s="499"/>
      <c r="K63" s="499"/>
      <c r="L63" s="499"/>
      <c r="M63" s="499"/>
      <c r="N63" s="499"/>
      <c r="O63" s="499"/>
      <c r="P63" s="499"/>
      <c r="Q63" s="499"/>
      <c r="R63" s="499"/>
      <c r="S63" s="499"/>
      <c r="T63" s="499"/>
      <c r="U63" s="499"/>
      <c r="V63" s="499"/>
      <c r="W63" s="499"/>
      <c r="X63" s="499"/>
      <c r="Y63" s="499"/>
      <c r="Z63" s="499"/>
      <c r="AA63" s="499"/>
      <c r="AB63" s="499"/>
      <c r="AC63" s="499"/>
      <c r="AD63" s="499"/>
      <c r="AE63" s="499"/>
      <c r="AF63" s="499"/>
      <c r="AG63" s="499"/>
      <c r="AH63" s="499"/>
      <c r="AI63" s="499"/>
      <c r="AJ63" s="499"/>
      <c r="AK63" s="499"/>
      <c r="AL63" s="499"/>
      <c r="AM63" s="499"/>
      <c r="AN63" s="499"/>
      <c r="AO63" s="499"/>
      <c r="AP63" s="499"/>
      <c r="AQ63" s="499"/>
      <c r="AR63" s="499"/>
    </row>
    <row r="64" spans="1:44">
      <c r="A64" s="499"/>
      <c r="B64" s="499"/>
      <c r="C64" s="499"/>
      <c r="D64" s="499"/>
      <c r="E64" s="499"/>
      <c r="F64" s="499"/>
      <c r="G64" s="499"/>
      <c r="H64" s="499"/>
      <c r="I64" s="499"/>
      <c r="J64" s="499"/>
      <c r="K64" s="499"/>
      <c r="L64" s="499"/>
      <c r="M64" s="499"/>
      <c r="N64" s="499"/>
      <c r="O64" s="499"/>
      <c r="P64" s="499"/>
      <c r="Q64" s="499"/>
      <c r="R64" s="499"/>
      <c r="S64" s="499"/>
      <c r="T64" s="499"/>
      <c r="U64" s="499"/>
      <c r="V64" s="499"/>
      <c r="W64" s="499"/>
      <c r="X64" s="499"/>
      <c r="Y64" s="499"/>
      <c r="Z64" s="499"/>
      <c r="AA64" s="499"/>
      <c r="AB64" s="499"/>
      <c r="AC64" s="499"/>
      <c r="AD64" s="499"/>
      <c r="AE64" s="499"/>
      <c r="AF64" s="499"/>
      <c r="AG64" s="499"/>
      <c r="AH64" s="499"/>
      <c r="AI64" s="499"/>
      <c r="AJ64" s="499"/>
      <c r="AK64" s="499"/>
      <c r="AL64" s="499"/>
      <c r="AM64" s="499"/>
      <c r="AN64" s="499"/>
      <c r="AO64" s="499"/>
      <c r="AP64" s="499"/>
      <c r="AQ64" s="499"/>
      <c r="AR64" s="499"/>
    </row>
    <row r="65" spans="1:44">
      <c r="A65" s="499"/>
      <c r="B65" s="499"/>
      <c r="C65" s="499"/>
      <c r="D65" s="499"/>
      <c r="E65" s="499"/>
      <c r="F65" s="499"/>
      <c r="G65" s="499"/>
      <c r="H65" s="499"/>
      <c r="I65" s="499"/>
      <c r="J65" s="499"/>
      <c r="K65" s="499"/>
      <c r="L65" s="499"/>
      <c r="M65" s="499"/>
      <c r="N65" s="499"/>
      <c r="O65" s="499"/>
      <c r="P65" s="499"/>
      <c r="Q65" s="499"/>
      <c r="R65" s="499"/>
      <c r="S65" s="499"/>
      <c r="T65" s="499"/>
      <c r="U65" s="499"/>
      <c r="V65" s="499"/>
      <c r="W65" s="499"/>
      <c r="X65" s="499"/>
      <c r="Y65" s="499"/>
      <c r="Z65" s="499"/>
      <c r="AA65" s="499"/>
      <c r="AB65" s="499"/>
      <c r="AC65" s="499"/>
      <c r="AD65" s="499"/>
      <c r="AE65" s="499"/>
      <c r="AF65" s="499"/>
      <c r="AG65" s="499"/>
      <c r="AH65" s="499"/>
      <c r="AI65" s="499"/>
      <c r="AJ65" s="499"/>
      <c r="AK65" s="499"/>
      <c r="AL65" s="499"/>
      <c r="AM65" s="499"/>
      <c r="AN65" s="499"/>
      <c r="AO65" s="499"/>
      <c r="AP65" s="499"/>
      <c r="AQ65" s="499"/>
      <c r="AR65" s="499"/>
    </row>
    <row r="66" spans="1:44">
      <c r="A66" s="499"/>
      <c r="B66" s="499"/>
      <c r="C66" s="499"/>
      <c r="D66" s="499"/>
      <c r="E66" s="499"/>
      <c r="F66" s="499"/>
      <c r="G66" s="499"/>
      <c r="H66" s="499"/>
      <c r="I66" s="499"/>
      <c r="J66" s="499"/>
      <c r="K66" s="499"/>
      <c r="L66" s="499"/>
      <c r="M66" s="499"/>
      <c r="N66" s="499"/>
      <c r="O66" s="499"/>
      <c r="P66" s="499"/>
      <c r="Q66" s="499"/>
      <c r="R66" s="499"/>
      <c r="S66" s="499"/>
      <c r="T66" s="499"/>
      <c r="U66" s="499"/>
      <c r="V66" s="499"/>
      <c r="W66" s="499"/>
      <c r="X66" s="499"/>
      <c r="Y66" s="499"/>
      <c r="Z66" s="499"/>
      <c r="AA66" s="499"/>
      <c r="AB66" s="499"/>
      <c r="AC66" s="499"/>
      <c r="AD66" s="499"/>
      <c r="AE66" s="499"/>
      <c r="AF66" s="499"/>
      <c r="AG66" s="499"/>
      <c r="AH66" s="499"/>
      <c r="AI66" s="499"/>
      <c r="AJ66" s="499"/>
      <c r="AK66" s="499"/>
      <c r="AL66" s="499"/>
      <c r="AM66" s="499"/>
      <c r="AN66" s="499"/>
      <c r="AO66" s="499"/>
      <c r="AP66" s="499"/>
      <c r="AQ66" s="499"/>
      <c r="AR66" s="499"/>
    </row>
    <row r="67" spans="1:44">
      <c r="A67" s="499"/>
      <c r="B67" s="499"/>
      <c r="C67" s="499"/>
      <c r="D67" s="499"/>
      <c r="E67" s="499"/>
      <c r="F67" s="499"/>
      <c r="G67" s="499"/>
      <c r="H67" s="499"/>
      <c r="I67" s="499"/>
      <c r="J67" s="499"/>
      <c r="K67" s="499"/>
      <c r="L67" s="499"/>
      <c r="M67" s="499"/>
      <c r="N67" s="499"/>
      <c r="O67" s="499"/>
      <c r="P67" s="499"/>
      <c r="Q67" s="499"/>
      <c r="R67" s="499"/>
      <c r="S67" s="499"/>
      <c r="T67" s="499"/>
      <c r="U67" s="499"/>
      <c r="V67" s="499"/>
      <c r="W67" s="499"/>
      <c r="X67" s="499"/>
      <c r="Y67" s="499"/>
      <c r="Z67" s="499"/>
      <c r="AA67" s="499"/>
      <c r="AB67" s="499"/>
      <c r="AC67" s="499"/>
      <c r="AD67" s="499"/>
      <c r="AE67" s="499"/>
      <c r="AF67" s="499"/>
      <c r="AG67" s="499"/>
      <c r="AH67" s="499"/>
      <c r="AI67" s="499"/>
      <c r="AJ67" s="499"/>
      <c r="AK67" s="499"/>
      <c r="AL67" s="499"/>
      <c r="AM67" s="499"/>
      <c r="AN67" s="499"/>
      <c r="AO67" s="499"/>
      <c r="AP67" s="499"/>
      <c r="AQ67" s="499"/>
      <c r="AR67" s="499"/>
    </row>
    <row r="68" spans="1:44">
      <c r="A68" s="499"/>
      <c r="B68" s="499"/>
      <c r="C68" s="499"/>
      <c r="D68" s="499"/>
      <c r="E68" s="499"/>
      <c r="F68" s="499"/>
      <c r="G68" s="499"/>
      <c r="H68" s="499"/>
      <c r="I68" s="499"/>
      <c r="J68" s="499"/>
      <c r="K68" s="499"/>
      <c r="L68" s="499"/>
      <c r="M68" s="499"/>
      <c r="N68" s="499"/>
      <c r="O68" s="499"/>
      <c r="P68" s="499"/>
      <c r="Q68" s="499"/>
      <c r="R68" s="499"/>
      <c r="S68" s="499"/>
      <c r="T68" s="499"/>
      <c r="U68" s="499"/>
      <c r="V68" s="499"/>
      <c r="W68" s="499"/>
      <c r="X68" s="499"/>
      <c r="Y68" s="499"/>
      <c r="Z68" s="499"/>
      <c r="AA68" s="499"/>
      <c r="AB68" s="499"/>
      <c r="AC68" s="499"/>
      <c r="AD68" s="499"/>
      <c r="AE68" s="499"/>
      <c r="AF68" s="499"/>
      <c r="AG68" s="499"/>
      <c r="AH68" s="499"/>
      <c r="AI68" s="499"/>
      <c r="AJ68" s="499"/>
      <c r="AK68" s="499"/>
      <c r="AL68" s="499"/>
      <c r="AM68" s="499"/>
      <c r="AN68" s="499"/>
      <c r="AO68" s="499"/>
      <c r="AP68" s="499"/>
      <c r="AQ68" s="499"/>
      <c r="AR68" s="499"/>
    </row>
    <row r="70" spans="1:44">
      <c r="A70" s="3" t="s">
        <v>5</v>
      </c>
    </row>
  </sheetData>
  <mergeCells count="35">
    <mergeCell ref="A60:AD60"/>
    <mergeCell ref="AE60:AR60"/>
    <mergeCell ref="A61:AR68"/>
    <mergeCell ref="AP16:AR16"/>
    <mergeCell ref="A13:AD13"/>
    <mergeCell ref="AE13:AR13"/>
    <mergeCell ref="A15:AD15"/>
    <mergeCell ref="AE15:AR15"/>
    <mergeCell ref="AM16:AO16"/>
    <mergeCell ref="A16:B17"/>
    <mergeCell ref="C16:E16"/>
    <mergeCell ref="F16:H16"/>
    <mergeCell ref="I16:K16"/>
    <mergeCell ref="L16:N16"/>
    <mergeCell ref="O16:Q16"/>
    <mergeCell ref="AJ16:AL16"/>
    <mergeCell ref="AD16:AF16"/>
    <mergeCell ref="AG16:AI16"/>
    <mergeCell ref="A1:AD1"/>
    <mergeCell ref="AE1:AR1"/>
    <mergeCell ref="A3:AD3"/>
    <mergeCell ref="AE3:AR3"/>
    <mergeCell ref="A8:AD8"/>
    <mergeCell ref="AE8:AR8"/>
    <mergeCell ref="A4:AR7"/>
    <mergeCell ref="A9:AR12"/>
    <mergeCell ref="A50:A57"/>
    <mergeCell ref="A18:A25"/>
    <mergeCell ref="A26:A33"/>
    <mergeCell ref="A34:A41"/>
    <mergeCell ref="AA16:AC16"/>
    <mergeCell ref="R16:T16"/>
    <mergeCell ref="U16:W16"/>
    <mergeCell ref="X16:Z16"/>
    <mergeCell ref="A42:A49"/>
  </mergeCells>
  <hyperlinks>
    <hyperlink ref="A70" location="Titelseite!A1" display="zurück zum Inhaltsverzeichnis" xr:uid="{00000000-0004-0000-0300-000000000000}"/>
  </hyperlinks>
  <pageMargins left="0.7" right="0.7" top="0.78740157499999996" bottom="0.78740157499999996" header="0.3" footer="0.3"/>
  <ignoredErrors>
    <ignoredError sqref="AL18:AL57 AO50 AO42 AO18:AO3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70"/>
  <sheetViews>
    <sheetView zoomScaleNormal="100" workbookViewId="0">
      <selection sqref="A1:AD1"/>
    </sheetView>
  </sheetViews>
  <sheetFormatPr baseColWidth="10" defaultRowHeight="15"/>
  <cols>
    <col min="2" max="2" width="20.7109375" customWidth="1"/>
    <col min="3" max="4" width="11.42578125" hidden="1" customWidth="1"/>
    <col min="5" max="6" width="11.140625" hidden="1" customWidth="1"/>
    <col min="7" max="10" width="10.7109375" hidden="1" customWidth="1"/>
    <col min="11" max="36" width="10.7109375" customWidth="1"/>
  </cols>
  <sheetData>
    <row r="1" spans="1:30" ht="18.75">
      <c r="A1" s="498" t="s">
        <v>121</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c r="AC1" s="498"/>
      <c r="AD1" s="498"/>
    </row>
    <row r="3" spans="1:30" ht="15.75">
      <c r="A3" s="497" t="s">
        <v>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row>
    <row r="4" spans="1:30">
      <c r="A4" s="499" t="s">
        <v>166</v>
      </c>
      <c r="B4" s="499"/>
      <c r="C4" s="499"/>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row>
    <row r="5" spans="1:30">
      <c r="A5" s="499"/>
      <c r="B5" s="499"/>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row>
    <row r="6" spans="1:30">
      <c r="A6" s="499"/>
      <c r="B6" s="499"/>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row>
    <row r="7" spans="1:30">
      <c r="A7" s="499"/>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row>
    <row r="8" spans="1:30" ht="15.75">
      <c r="A8" s="497" t="s">
        <v>1</v>
      </c>
      <c r="B8" s="497"/>
      <c r="C8" s="497"/>
      <c r="D8" s="497"/>
      <c r="E8" s="497"/>
      <c r="F8" s="497"/>
      <c r="G8" s="497"/>
      <c r="H8" s="497"/>
      <c r="I8" s="497"/>
      <c r="J8" s="497"/>
      <c r="K8" s="497"/>
      <c r="L8" s="497"/>
      <c r="M8" s="497"/>
      <c r="N8" s="497"/>
      <c r="O8" s="497"/>
      <c r="P8" s="497"/>
      <c r="Q8" s="497"/>
      <c r="R8" s="497"/>
      <c r="S8" s="497"/>
      <c r="T8" s="497"/>
      <c r="U8" s="497"/>
      <c r="V8" s="497"/>
      <c r="W8" s="497"/>
      <c r="X8" s="497"/>
      <c r="Y8" s="497"/>
      <c r="Z8" s="497"/>
      <c r="AA8" s="497"/>
      <c r="AB8" s="497"/>
      <c r="AC8" s="497"/>
      <c r="AD8" s="497"/>
    </row>
    <row r="9" spans="1:30" ht="15" customHeight="1">
      <c r="A9" s="520" t="s">
        <v>29</v>
      </c>
      <c r="B9" s="520"/>
      <c r="C9" s="520"/>
      <c r="D9" s="520"/>
      <c r="E9" s="520"/>
      <c r="F9" s="520"/>
      <c r="G9" s="520"/>
      <c r="H9" s="520"/>
      <c r="I9" s="520"/>
      <c r="J9" s="520"/>
      <c r="K9" s="520"/>
      <c r="L9" s="520"/>
      <c r="M9" s="520"/>
      <c r="N9" s="520"/>
      <c r="O9" s="520"/>
      <c r="P9" s="520"/>
      <c r="Q9" s="520"/>
      <c r="R9" s="520"/>
      <c r="S9" s="520"/>
      <c r="T9" s="520"/>
      <c r="U9" s="520"/>
      <c r="V9" s="520"/>
      <c r="W9" s="520"/>
      <c r="X9" s="520"/>
      <c r="Y9" s="520"/>
      <c r="Z9" s="520"/>
      <c r="AA9" s="520"/>
      <c r="AB9" s="520"/>
      <c r="AC9" s="520"/>
      <c r="AD9" s="520"/>
    </row>
    <row r="10" spans="1:30">
      <c r="A10" s="520"/>
      <c r="B10" s="520"/>
      <c r="C10" s="520"/>
      <c r="D10" s="520"/>
      <c r="E10" s="520"/>
      <c r="F10" s="520"/>
      <c r="G10" s="520"/>
      <c r="H10" s="520"/>
      <c r="I10" s="520"/>
      <c r="J10" s="520"/>
      <c r="K10" s="520"/>
      <c r="L10" s="520"/>
      <c r="M10" s="520"/>
      <c r="N10" s="520"/>
      <c r="O10" s="520"/>
      <c r="P10" s="520"/>
      <c r="Q10" s="520"/>
      <c r="R10" s="520"/>
      <c r="S10" s="520"/>
      <c r="T10" s="520"/>
      <c r="U10" s="520"/>
      <c r="V10" s="520"/>
      <c r="W10" s="520"/>
      <c r="X10" s="520"/>
      <c r="Y10" s="520"/>
      <c r="Z10" s="520"/>
      <c r="AA10" s="520"/>
      <c r="AB10" s="520"/>
      <c r="AC10" s="520"/>
      <c r="AD10" s="520"/>
    </row>
    <row r="11" spans="1:30">
      <c r="A11" s="520"/>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20"/>
      <c r="Z11" s="520"/>
      <c r="AA11" s="520"/>
      <c r="AB11" s="520"/>
      <c r="AC11" s="520"/>
      <c r="AD11" s="520"/>
    </row>
    <row r="12" spans="1:30">
      <c r="A12" s="520"/>
      <c r="B12" s="520"/>
      <c r="C12" s="520"/>
      <c r="D12" s="520"/>
      <c r="E12" s="520"/>
      <c r="F12" s="520"/>
      <c r="G12" s="520"/>
      <c r="H12" s="520"/>
      <c r="I12" s="520"/>
      <c r="J12" s="520"/>
      <c r="K12" s="520"/>
      <c r="L12" s="520"/>
      <c r="M12" s="520"/>
      <c r="N12" s="520"/>
      <c r="O12" s="520"/>
      <c r="P12" s="520"/>
      <c r="Q12" s="520"/>
      <c r="R12" s="520"/>
      <c r="S12" s="520"/>
      <c r="T12" s="520"/>
      <c r="U12" s="520"/>
      <c r="V12" s="520"/>
      <c r="W12" s="520"/>
      <c r="X12" s="520"/>
      <c r="Y12" s="520"/>
      <c r="Z12" s="520"/>
      <c r="AA12" s="520"/>
      <c r="AB12" s="520"/>
      <c r="AC12" s="520"/>
      <c r="AD12" s="520"/>
    </row>
    <row r="13" spans="1:30" ht="15.75">
      <c r="A13" s="497" t="s">
        <v>2</v>
      </c>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row>
    <row r="15" spans="1:30">
      <c r="A15" s="510" t="s">
        <v>119</v>
      </c>
      <c r="B15" s="510"/>
      <c r="C15" s="510"/>
      <c r="D15" s="510"/>
      <c r="E15" s="510"/>
      <c r="F15" s="510"/>
      <c r="G15" s="510"/>
      <c r="H15" s="510"/>
      <c r="I15" s="510"/>
      <c r="J15" s="510"/>
      <c r="K15" s="510"/>
      <c r="L15" s="510"/>
      <c r="M15" s="510"/>
      <c r="N15" s="510"/>
      <c r="O15" s="510"/>
      <c r="P15" s="510"/>
      <c r="Q15" s="510"/>
      <c r="R15" s="510"/>
      <c r="S15" s="510"/>
      <c r="T15" s="510"/>
      <c r="U15" s="510"/>
      <c r="V15" s="510"/>
      <c r="W15" s="510"/>
      <c r="X15" s="510"/>
      <c r="Y15" s="510"/>
      <c r="Z15" s="510"/>
      <c r="AA15" s="510"/>
      <c r="AB15" s="510"/>
      <c r="AC15" s="510"/>
      <c r="AD15" s="510"/>
    </row>
    <row r="16" spans="1:30">
      <c r="A16" s="505"/>
      <c r="B16" s="506"/>
      <c r="C16" s="509" t="s">
        <v>12</v>
      </c>
      <c r="D16" s="509"/>
      <c r="E16" s="502" t="s">
        <v>13</v>
      </c>
      <c r="F16" s="503"/>
      <c r="G16" s="509" t="s">
        <v>14</v>
      </c>
      <c r="H16" s="509"/>
      <c r="I16" s="502" t="s">
        <v>15</v>
      </c>
      <c r="J16" s="503"/>
      <c r="K16" s="509" t="s">
        <v>16</v>
      </c>
      <c r="L16" s="509"/>
      <c r="M16" s="502" t="s">
        <v>17</v>
      </c>
      <c r="N16" s="503"/>
      <c r="O16" s="509" t="s">
        <v>18</v>
      </c>
      <c r="P16" s="509"/>
      <c r="Q16" s="502" t="s">
        <v>19</v>
      </c>
      <c r="R16" s="503"/>
      <c r="S16" s="509" t="s">
        <v>20</v>
      </c>
      <c r="T16" s="509"/>
      <c r="U16" s="502" t="s">
        <v>21</v>
      </c>
      <c r="V16" s="503"/>
      <c r="W16" s="502" t="s">
        <v>78</v>
      </c>
      <c r="X16" s="503"/>
      <c r="Y16" s="502" t="s">
        <v>163</v>
      </c>
      <c r="Z16" s="503"/>
      <c r="AA16" s="502" t="s">
        <v>216</v>
      </c>
      <c r="AB16" s="503"/>
      <c r="AC16" s="502" t="s">
        <v>242</v>
      </c>
      <c r="AD16" s="503"/>
    </row>
    <row r="17" spans="1:30" ht="30">
      <c r="A17" s="518"/>
      <c r="B17" s="519"/>
      <c r="C17" s="69" t="s">
        <v>8</v>
      </c>
      <c r="D17" s="70" t="s">
        <v>27</v>
      </c>
      <c r="E17" s="69" t="s">
        <v>8</v>
      </c>
      <c r="F17" s="69" t="s">
        <v>27</v>
      </c>
      <c r="G17" s="71" t="s">
        <v>8</v>
      </c>
      <c r="H17" s="69" t="s">
        <v>27</v>
      </c>
      <c r="I17" s="71" t="s">
        <v>8</v>
      </c>
      <c r="J17" s="69" t="s">
        <v>27</v>
      </c>
      <c r="K17" s="71" t="s">
        <v>8</v>
      </c>
      <c r="L17" s="69" t="s">
        <v>27</v>
      </c>
      <c r="M17" s="71" t="s">
        <v>8</v>
      </c>
      <c r="N17" s="70" t="s">
        <v>27</v>
      </c>
      <c r="O17" s="69" t="s">
        <v>8</v>
      </c>
      <c r="P17" s="70" t="s">
        <v>27</v>
      </c>
      <c r="Q17" s="69" t="s">
        <v>8</v>
      </c>
      <c r="R17" s="70" t="s">
        <v>27</v>
      </c>
      <c r="S17" s="69" t="s">
        <v>8</v>
      </c>
      <c r="T17" s="69" t="s">
        <v>27</v>
      </c>
      <c r="U17" s="71" t="s">
        <v>8</v>
      </c>
      <c r="V17" s="70" t="s">
        <v>27</v>
      </c>
      <c r="W17" s="71" t="s">
        <v>8</v>
      </c>
      <c r="X17" s="70" t="s">
        <v>27</v>
      </c>
      <c r="Y17" s="71" t="s">
        <v>8</v>
      </c>
      <c r="Z17" s="70" t="s">
        <v>27</v>
      </c>
      <c r="AA17" s="71" t="s">
        <v>8</v>
      </c>
      <c r="AB17" s="70" t="s">
        <v>27</v>
      </c>
      <c r="AC17" s="71" t="s">
        <v>8</v>
      </c>
      <c r="AD17" s="70" t="s">
        <v>27</v>
      </c>
    </row>
    <row r="18" spans="1:30" ht="30">
      <c r="A18" s="511" t="s">
        <v>22</v>
      </c>
      <c r="B18" s="72" t="s">
        <v>80</v>
      </c>
      <c r="C18" s="41">
        <v>2678</v>
      </c>
      <c r="D18" s="73">
        <v>100</v>
      </c>
      <c r="E18" s="41">
        <v>2579</v>
      </c>
      <c r="F18" s="42">
        <v>100</v>
      </c>
      <c r="G18" s="41">
        <v>2512</v>
      </c>
      <c r="H18" s="42">
        <v>100</v>
      </c>
      <c r="I18" s="41">
        <v>2451</v>
      </c>
      <c r="J18" s="42">
        <v>100</v>
      </c>
      <c r="K18" s="41">
        <v>2550</v>
      </c>
      <c r="L18" s="42">
        <v>100</v>
      </c>
      <c r="M18" s="41">
        <v>2658</v>
      </c>
      <c r="N18" s="42">
        <v>100</v>
      </c>
      <c r="O18" s="41">
        <v>2540</v>
      </c>
      <c r="P18" s="42">
        <v>100</v>
      </c>
      <c r="Q18" s="41">
        <v>2662</v>
      </c>
      <c r="R18" s="42">
        <v>100</v>
      </c>
      <c r="S18" s="41">
        <v>2747</v>
      </c>
      <c r="T18" s="73">
        <v>100</v>
      </c>
      <c r="U18" s="41">
        <v>2804</v>
      </c>
      <c r="V18" s="42">
        <v>100</v>
      </c>
      <c r="W18" s="41">
        <v>2690</v>
      </c>
      <c r="X18" s="42">
        <v>100</v>
      </c>
      <c r="Y18" s="41">
        <f>SUM(Y19:Y25)</f>
        <v>2742</v>
      </c>
      <c r="Z18" s="42">
        <v>100</v>
      </c>
      <c r="AA18" s="41">
        <f>SUM(AA19:AA25)</f>
        <v>2703</v>
      </c>
      <c r="AB18" s="42">
        <v>100</v>
      </c>
      <c r="AC18" s="41">
        <f>SUM(AC19:AC25)</f>
        <v>2641</v>
      </c>
      <c r="AD18" s="42">
        <v>100</v>
      </c>
    </row>
    <row r="19" spans="1:30" ht="15" customHeight="1">
      <c r="A19" s="512"/>
      <c r="B19" s="74" t="s">
        <v>81</v>
      </c>
      <c r="C19" s="34">
        <v>121</v>
      </c>
      <c r="D19" s="44">
        <f>C19/C18*100</f>
        <v>4.5182972367438383</v>
      </c>
      <c r="E19" s="75">
        <v>118</v>
      </c>
      <c r="F19" s="44">
        <f>E19/E18*100</f>
        <v>4.5754168282279952</v>
      </c>
      <c r="G19" s="75">
        <v>76</v>
      </c>
      <c r="H19" s="44">
        <f>G19/G18*100</f>
        <v>3.0254777070063694</v>
      </c>
      <c r="I19" s="75">
        <v>86</v>
      </c>
      <c r="J19" s="44">
        <f>I19/I18*100</f>
        <v>3.5087719298245612</v>
      </c>
      <c r="K19" s="75">
        <v>84</v>
      </c>
      <c r="L19" s="44">
        <f>K19/K18*100</f>
        <v>3.2941176470588238</v>
      </c>
      <c r="M19" s="75">
        <v>70</v>
      </c>
      <c r="N19" s="44">
        <f>M19/M18*100</f>
        <v>2.6335590669676447</v>
      </c>
      <c r="O19" s="75">
        <v>74</v>
      </c>
      <c r="P19" s="44">
        <f>O19/O18*100</f>
        <v>2.9133858267716537</v>
      </c>
      <c r="Q19" s="75">
        <v>83</v>
      </c>
      <c r="R19" s="44">
        <f>Q19/Q18*100</f>
        <v>3.1179564237415476</v>
      </c>
      <c r="S19" s="75">
        <v>79</v>
      </c>
      <c r="T19" s="44">
        <f>S19/S18*100</f>
        <v>2.875864579541318</v>
      </c>
      <c r="U19" s="75">
        <v>115</v>
      </c>
      <c r="V19" s="44">
        <f>U19/U18*100</f>
        <v>4.1012838801711835</v>
      </c>
      <c r="W19" s="75">
        <v>90</v>
      </c>
      <c r="X19" s="44">
        <f>W19/W18*100</f>
        <v>3.3457249070631967</v>
      </c>
      <c r="Y19" s="75">
        <v>104</v>
      </c>
      <c r="Z19" s="44">
        <f>Y19/Y18*100</f>
        <v>3.7928519328956964</v>
      </c>
      <c r="AA19" s="75">
        <v>120</v>
      </c>
      <c r="AB19" s="44">
        <f>AA19/AA18*100</f>
        <v>4.4395116537180908</v>
      </c>
      <c r="AC19" s="75">
        <v>97</v>
      </c>
      <c r="AD19" s="44">
        <f>AC19/AC18*100</f>
        <v>3.6728511927300262</v>
      </c>
    </row>
    <row r="20" spans="1:30" hidden="1">
      <c r="A20" s="512"/>
      <c r="B20" s="43" t="s">
        <v>82</v>
      </c>
      <c r="C20" s="76">
        <v>0</v>
      </c>
      <c r="D20" s="77">
        <v>0</v>
      </c>
      <c r="E20" s="75">
        <v>0</v>
      </c>
      <c r="F20" s="77">
        <v>0</v>
      </c>
      <c r="G20" s="78">
        <v>0</v>
      </c>
      <c r="H20" s="77">
        <v>0</v>
      </c>
      <c r="I20" s="78">
        <v>0</v>
      </c>
      <c r="J20" s="79">
        <v>0</v>
      </c>
      <c r="K20" s="78">
        <v>0</v>
      </c>
      <c r="L20" s="77">
        <v>0</v>
      </c>
      <c r="M20" s="78">
        <v>0</v>
      </c>
      <c r="N20" s="77">
        <v>0</v>
      </c>
      <c r="O20" s="78">
        <v>0</v>
      </c>
      <c r="P20" s="77">
        <v>0</v>
      </c>
      <c r="Q20" s="78">
        <v>0</v>
      </c>
      <c r="R20" s="77">
        <v>0</v>
      </c>
      <c r="S20" s="78">
        <v>0</v>
      </c>
      <c r="T20" s="77">
        <v>0</v>
      </c>
      <c r="U20" s="78">
        <v>0</v>
      </c>
      <c r="V20" s="79">
        <v>0</v>
      </c>
      <c r="W20" s="78">
        <v>0</v>
      </c>
      <c r="X20" s="79">
        <v>0</v>
      </c>
      <c r="Y20" s="78">
        <v>0</v>
      </c>
      <c r="Z20" s="79">
        <v>0</v>
      </c>
      <c r="AA20" s="78">
        <v>0</v>
      </c>
      <c r="AB20" s="79">
        <v>0</v>
      </c>
      <c r="AC20" s="78">
        <v>0</v>
      </c>
      <c r="AD20" s="79">
        <v>0</v>
      </c>
    </row>
    <row r="21" spans="1:30">
      <c r="A21" s="512"/>
      <c r="B21" s="43" t="s">
        <v>83</v>
      </c>
      <c r="C21" s="33">
        <v>1220</v>
      </c>
      <c r="D21" s="80">
        <f>C21/C18*100</f>
        <v>45.556385362210605</v>
      </c>
      <c r="E21" s="33">
        <v>1183</v>
      </c>
      <c r="F21" s="48">
        <f>E21/E18*100</f>
        <v>45.870492438929816</v>
      </c>
      <c r="G21" s="33">
        <v>1178</v>
      </c>
      <c r="H21" s="48">
        <f>G21/G18*100</f>
        <v>46.894904458598724</v>
      </c>
      <c r="I21" s="33">
        <v>1194</v>
      </c>
      <c r="J21" s="48">
        <f>I21/I18*100</f>
        <v>48.714810281517742</v>
      </c>
      <c r="K21" s="33">
        <v>1248</v>
      </c>
      <c r="L21" s="48">
        <f>K21/K18*100</f>
        <v>48.941176470588239</v>
      </c>
      <c r="M21" s="33">
        <v>1332</v>
      </c>
      <c r="N21" s="48">
        <f>M21/M18*100</f>
        <v>50.112866817155755</v>
      </c>
      <c r="O21" s="33">
        <v>1299</v>
      </c>
      <c r="P21" s="48">
        <f>O21/O18*100</f>
        <v>51.14173228346457</v>
      </c>
      <c r="Q21" s="33">
        <v>1358</v>
      </c>
      <c r="R21" s="48">
        <f>Q21/Q18*100</f>
        <v>51.014274981217135</v>
      </c>
      <c r="S21" s="33">
        <v>1376</v>
      </c>
      <c r="T21" s="80">
        <f>S21/S18*100</f>
        <v>50.091008372770297</v>
      </c>
      <c r="U21" s="33">
        <v>1377</v>
      </c>
      <c r="V21" s="48">
        <f>U21/U18*100</f>
        <v>49.108416547788877</v>
      </c>
      <c r="W21" s="33">
        <v>1357</v>
      </c>
      <c r="X21" s="48">
        <f>W21/W18*100</f>
        <v>50.446096654275095</v>
      </c>
      <c r="Y21" s="33">
        <v>1406</v>
      </c>
      <c r="Z21" s="48">
        <f>Y21/Y18*100</f>
        <v>51.276440554339899</v>
      </c>
      <c r="AA21" s="33">
        <v>1416</v>
      </c>
      <c r="AB21" s="48">
        <f>AA21/AA18*100</f>
        <v>52.386237513873482</v>
      </c>
      <c r="AC21" s="33">
        <v>1412</v>
      </c>
      <c r="AD21" s="48">
        <f>AC21/AC18*100</f>
        <v>53.464596743657708</v>
      </c>
    </row>
    <row r="22" spans="1:30">
      <c r="A22" s="512"/>
      <c r="B22" s="43" t="s">
        <v>84</v>
      </c>
      <c r="C22" s="33">
        <v>115</v>
      </c>
      <c r="D22" s="80">
        <f>C22/C18*100</f>
        <v>4.2942494398805078</v>
      </c>
      <c r="E22" s="78">
        <v>71</v>
      </c>
      <c r="F22" s="48">
        <f>E22/E18*100</f>
        <v>2.7530050407134548</v>
      </c>
      <c r="G22" s="78">
        <v>103</v>
      </c>
      <c r="H22" s="48">
        <f>G22/G18*100</f>
        <v>4.1003184713375793</v>
      </c>
      <c r="I22" s="78">
        <v>62</v>
      </c>
      <c r="J22" s="48">
        <f>I22/I18*100</f>
        <v>2.5295797633618928</v>
      </c>
      <c r="K22" s="78">
        <v>67</v>
      </c>
      <c r="L22" s="48">
        <f>K22/K18*100</f>
        <v>2.6274509803921569</v>
      </c>
      <c r="M22" s="78">
        <v>68</v>
      </c>
      <c r="N22" s="48">
        <f>M22/M18*100</f>
        <v>2.5583145221971408</v>
      </c>
      <c r="O22" s="78">
        <v>65</v>
      </c>
      <c r="P22" s="48">
        <f>O22/O18*100</f>
        <v>2.5590551181102361</v>
      </c>
      <c r="Q22" s="78">
        <v>11</v>
      </c>
      <c r="R22" s="48">
        <f>Q22/Q18*100</f>
        <v>0.41322314049586778</v>
      </c>
      <c r="S22" s="78">
        <v>26</v>
      </c>
      <c r="T22" s="80">
        <f>S22/S18*100</f>
        <v>0.94648707681106659</v>
      </c>
      <c r="U22" s="78">
        <v>19</v>
      </c>
      <c r="V22" s="48">
        <f>U22/U18*100</f>
        <v>0.67760342368045645</v>
      </c>
      <c r="W22" s="78">
        <v>19</v>
      </c>
      <c r="X22" s="48">
        <f>W22/W18*100</f>
        <v>0.70631970260223054</v>
      </c>
      <c r="Y22" s="78">
        <v>23</v>
      </c>
      <c r="Z22" s="48">
        <f>Y22/Y18*100</f>
        <v>0.83880379285193285</v>
      </c>
      <c r="AA22" s="78">
        <v>15</v>
      </c>
      <c r="AB22" s="48">
        <f>AA22/AA18*100</f>
        <v>0.55493895671476134</v>
      </c>
      <c r="AC22" s="78">
        <v>35</v>
      </c>
      <c r="AD22" s="48">
        <f>AC22/AC18*100</f>
        <v>1.3252555850056797</v>
      </c>
    </row>
    <row r="23" spans="1:30">
      <c r="A23" s="512"/>
      <c r="B23" s="43" t="s">
        <v>85</v>
      </c>
      <c r="C23" s="34">
        <v>774</v>
      </c>
      <c r="D23" s="66">
        <f>C23/C18*100</f>
        <v>28.902165795369676</v>
      </c>
      <c r="E23" s="75">
        <v>780</v>
      </c>
      <c r="F23" s="44">
        <f>E23/E18*100</f>
        <v>30.244280728964718</v>
      </c>
      <c r="G23" s="75">
        <v>772</v>
      </c>
      <c r="H23" s="44">
        <f>G23/G18*100</f>
        <v>30.732484076433121</v>
      </c>
      <c r="I23" s="75">
        <v>706</v>
      </c>
      <c r="J23" s="44">
        <f>I23/I18*100</f>
        <v>28.804569563443494</v>
      </c>
      <c r="K23" s="75">
        <v>734</v>
      </c>
      <c r="L23" s="44">
        <f>K23/K18*100</f>
        <v>28.784313725490197</v>
      </c>
      <c r="M23" s="75">
        <v>744</v>
      </c>
      <c r="N23" s="44">
        <f>M23/M18*100</f>
        <v>27.990970654627539</v>
      </c>
      <c r="O23" s="75">
        <v>699</v>
      </c>
      <c r="P23" s="44">
        <f>O23/O18*100</f>
        <v>27.519685039370078</v>
      </c>
      <c r="Q23" s="75">
        <v>779</v>
      </c>
      <c r="R23" s="44">
        <f>Q23/Q18*100</f>
        <v>29.26371149511645</v>
      </c>
      <c r="S23" s="75">
        <v>782</v>
      </c>
      <c r="T23" s="66">
        <f>S23/S18*100</f>
        <v>28.467419002548233</v>
      </c>
      <c r="U23" s="75">
        <v>818</v>
      </c>
      <c r="V23" s="44">
        <f>U23/U18*100</f>
        <v>29.172610556348072</v>
      </c>
      <c r="W23" s="75">
        <v>773</v>
      </c>
      <c r="X23" s="44">
        <f>W23/W18*100</f>
        <v>28.736059479553905</v>
      </c>
      <c r="Y23" s="75">
        <v>793</v>
      </c>
      <c r="Z23" s="44">
        <f>Y23/Y18*100</f>
        <v>28.920495988329687</v>
      </c>
      <c r="AA23" s="75">
        <v>775</v>
      </c>
      <c r="AB23" s="44">
        <f>AA23/AA18*100</f>
        <v>28.671846096929336</v>
      </c>
      <c r="AC23" s="75">
        <v>744</v>
      </c>
      <c r="AD23" s="44">
        <f>AC23/AC18*100</f>
        <v>28.171147292692162</v>
      </c>
    </row>
    <row r="24" spans="1:30">
      <c r="A24" s="512"/>
      <c r="B24" s="43" t="s">
        <v>86</v>
      </c>
      <c r="C24" s="76">
        <v>0</v>
      </c>
      <c r="D24" s="77">
        <v>0</v>
      </c>
      <c r="E24" s="75">
        <v>0</v>
      </c>
      <c r="F24" s="77">
        <v>0</v>
      </c>
      <c r="G24" s="76">
        <v>0</v>
      </c>
      <c r="H24" s="77">
        <v>0</v>
      </c>
      <c r="I24" s="76">
        <v>0</v>
      </c>
      <c r="J24" s="79">
        <v>0</v>
      </c>
      <c r="K24" s="76">
        <v>0</v>
      </c>
      <c r="L24" s="77">
        <v>0</v>
      </c>
      <c r="M24" s="76">
        <v>0</v>
      </c>
      <c r="N24" s="77">
        <v>0</v>
      </c>
      <c r="O24" s="76">
        <v>0</v>
      </c>
      <c r="P24" s="77">
        <v>0</v>
      </c>
      <c r="Q24" s="76">
        <v>65</v>
      </c>
      <c r="R24" s="81">
        <f>Q24/Q18*100</f>
        <v>2.4417731029301279</v>
      </c>
      <c r="S24" s="76">
        <v>80</v>
      </c>
      <c r="T24" s="82">
        <f>S24/S18*100</f>
        <v>2.912267928649436</v>
      </c>
      <c r="U24" s="76">
        <v>81</v>
      </c>
      <c r="V24" s="81">
        <f>U24/U18*100</f>
        <v>2.8887303851640516</v>
      </c>
      <c r="W24" s="76">
        <v>78</v>
      </c>
      <c r="X24" s="81">
        <f>W24/W18*100</f>
        <v>2.8996282527881041</v>
      </c>
      <c r="Y24" s="76">
        <v>73</v>
      </c>
      <c r="Z24" s="81">
        <f>Y24/Y18*100</f>
        <v>2.6622902990517869</v>
      </c>
      <c r="AA24" s="76">
        <v>70</v>
      </c>
      <c r="AB24" s="81">
        <f>AA24/AA18*100</f>
        <v>2.5897151313355531</v>
      </c>
      <c r="AC24" s="76">
        <v>41</v>
      </c>
      <c r="AD24" s="81">
        <f>AC24/AC18*100</f>
        <v>1.5524422567209391</v>
      </c>
    </row>
    <row r="25" spans="1:30">
      <c r="A25" s="513"/>
      <c r="B25" s="51" t="s">
        <v>87</v>
      </c>
      <c r="C25" s="83">
        <v>448</v>
      </c>
      <c r="D25" s="84">
        <f>C25/C18*100</f>
        <v>16.728902165795372</v>
      </c>
      <c r="E25" s="85">
        <v>427</v>
      </c>
      <c r="F25" s="53">
        <f>E25/E18*100</f>
        <v>16.556804963164019</v>
      </c>
      <c r="G25" s="83">
        <v>383</v>
      </c>
      <c r="H25" s="53">
        <f>G25/G18*100</f>
        <v>15.246815286624205</v>
      </c>
      <c r="I25" s="83">
        <v>403</v>
      </c>
      <c r="J25" s="53">
        <f>I25/I18*100</f>
        <v>16.442268461852304</v>
      </c>
      <c r="K25" s="83">
        <v>417</v>
      </c>
      <c r="L25" s="53">
        <f>K25/K18*100</f>
        <v>16.352941176470591</v>
      </c>
      <c r="M25" s="83">
        <v>444</v>
      </c>
      <c r="N25" s="53">
        <f>M25/M18*100</f>
        <v>16.704288939051921</v>
      </c>
      <c r="O25" s="83">
        <v>403</v>
      </c>
      <c r="P25" s="53">
        <f>O25/O18*100</f>
        <v>15.866141732283465</v>
      </c>
      <c r="Q25" s="83">
        <v>366</v>
      </c>
      <c r="R25" s="53">
        <f>Q25/Q18*100</f>
        <v>13.749060856498874</v>
      </c>
      <c r="S25" s="83">
        <v>404</v>
      </c>
      <c r="T25" s="84">
        <f>S25/S18*100</f>
        <v>14.706953039679652</v>
      </c>
      <c r="U25" s="83">
        <v>394</v>
      </c>
      <c r="V25" s="53">
        <f>U25/U18*100</f>
        <v>14.05135520684736</v>
      </c>
      <c r="W25" s="83">
        <v>373</v>
      </c>
      <c r="X25" s="53">
        <f>W25/W18*100</f>
        <v>13.866171003717472</v>
      </c>
      <c r="Y25" s="83">
        <v>343</v>
      </c>
      <c r="Z25" s="53">
        <f>Y25/Y18*100</f>
        <v>12.509117432530999</v>
      </c>
      <c r="AA25" s="83">
        <v>307</v>
      </c>
      <c r="AB25" s="53">
        <f>AA25/AA18*100</f>
        <v>11.357750647428782</v>
      </c>
      <c r="AC25" s="83">
        <v>312</v>
      </c>
      <c r="AD25" s="53">
        <f>AC25/AC18*100</f>
        <v>11.813706929193488</v>
      </c>
    </row>
    <row r="26" spans="1:30" ht="30" customHeight="1">
      <c r="A26" s="511" t="s">
        <v>88</v>
      </c>
      <c r="B26" s="86" t="s">
        <v>80</v>
      </c>
      <c r="C26" s="64">
        <v>1570</v>
      </c>
      <c r="D26" s="87">
        <v>100</v>
      </c>
      <c r="E26" s="64">
        <v>1532</v>
      </c>
      <c r="F26" s="65">
        <v>100</v>
      </c>
      <c r="G26" s="64">
        <v>1614</v>
      </c>
      <c r="H26" s="65">
        <v>100</v>
      </c>
      <c r="I26" s="64">
        <v>1664</v>
      </c>
      <c r="J26" s="65">
        <v>100</v>
      </c>
      <c r="K26" s="64">
        <v>1564</v>
      </c>
      <c r="L26" s="65">
        <v>100</v>
      </c>
      <c r="M26" s="64">
        <v>1546</v>
      </c>
      <c r="N26" s="65">
        <v>100</v>
      </c>
      <c r="O26" s="64">
        <v>1596</v>
      </c>
      <c r="P26" s="65">
        <v>100</v>
      </c>
      <c r="Q26" s="64">
        <v>1609</v>
      </c>
      <c r="R26" s="65">
        <v>100</v>
      </c>
      <c r="S26" s="64">
        <v>1611</v>
      </c>
      <c r="T26" s="87">
        <v>100</v>
      </c>
      <c r="U26" s="64">
        <v>1646</v>
      </c>
      <c r="V26" s="65">
        <v>100</v>
      </c>
      <c r="W26" s="64">
        <v>1628</v>
      </c>
      <c r="X26" s="65">
        <v>100</v>
      </c>
      <c r="Y26" s="64">
        <f>SUM(Y27:Y33)</f>
        <v>1638</v>
      </c>
      <c r="Z26" s="65">
        <v>100</v>
      </c>
      <c r="AA26" s="64">
        <f>SUM(AA27:AA33)</f>
        <v>1649</v>
      </c>
      <c r="AB26" s="65">
        <v>100</v>
      </c>
      <c r="AC26" s="64">
        <f>SUM(AC27:AC33)</f>
        <v>1648</v>
      </c>
      <c r="AD26" s="65">
        <v>100</v>
      </c>
    </row>
    <row r="27" spans="1:30" ht="15" customHeight="1">
      <c r="A27" s="512"/>
      <c r="B27" s="74" t="s">
        <v>81</v>
      </c>
      <c r="C27" s="34">
        <v>53</v>
      </c>
      <c r="D27" s="66">
        <f>C27/C26*100</f>
        <v>3.3757961783439492</v>
      </c>
      <c r="E27" s="34">
        <v>64</v>
      </c>
      <c r="F27" s="44">
        <f>E27/E26*100</f>
        <v>4.1775456919060057</v>
      </c>
      <c r="G27" s="34">
        <v>56</v>
      </c>
      <c r="H27" s="44">
        <f>G27/G26*100</f>
        <v>3.4696406443618342</v>
      </c>
      <c r="I27" s="34">
        <v>66</v>
      </c>
      <c r="J27" s="44">
        <f>I27/I26*100</f>
        <v>3.9663461538461537</v>
      </c>
      <c r="K27" s="34">
        <v>65</v>
      </c>
      <c r="L27" s="44">
        <f>K27/K26*100</f>
        <v>4.156010230179028</v>
      </c>
      <c r="M27" s="34">
        <v>59</v>
      </c>
      <c r="N27" s="44">
        <f>M27/M26*100</f>
        <v>3.8163001293661063</v>
      </c>
      <c r="O27" s="34">
        <v>44</v>
      </c>
      <c r="P27" s="44">
        <f>O27/O26*100</f>
        <v>2.7568922305764412</v>
      </c>
      <c r="Q27" s="34">
        <v>53</v>
      </c>
      <c r="R27" s="44">
        <f>Q27/Q26*100</f>
        <v>3.2939714108141707</v>
      </c>
      <c r="S27" s="34">
        <v>52</v>
      </c>
      <c r="T27" s="66">
        <f>S27/S26*100</f>
        <v>3.2278088144009933</v>
      </c>
      <c r="U27" s="34">
        <v>55</v>
      </c>
      <c r="V27" s="44">
        <f>U27/U26*100</f>
        <v>3.3414337788578372</v>
      </c>
      <c r="W27" s="34">
        <v>57</v>
      </c>
      <c r="X27" s="44">
        <f>W27/W26*100</f>
        <v>3.5012285012285012</v>
      </c>
      <c r="Y27" s="34">
        <v>48</v>
      </c>
      <c r="Z27" s="44">
        <f>Y27/Y26*100</f>
        <v>2.9304029304029302</v>
      </c>
      <c r="AA27" s="34">
        <v>56</v>
      </c>
      <c r="AB27" s="44">
        <f>AA27/AA26*100</f>
        <v>3.3959975742874469</v>
      </c>
      <c r="AC27" s="34">
        <v>43</v>
      </c>
      <c r="AD27" s="44">
        <f>AC27/AC26*100</f>
        <v>2.6092233009708736</v>
      </c>
    </row>
    <row r="28" spans="1:30">
      <c r="A28" s="512"/>
      <c r="B28" s="43" t="s">
        <v>82</v>
      </c>
      <c r="C28" s="33">
        <v>45</v>
      </c>
      <c r="D28" s="82">
        <f>C28/C26*100</f>
        <v>2.8662420382165608</v>
      </c>
      <c r="E28" s="33">
        <v>89</v>
      </c>
      <c r="F28" s="82">
        <f>E28/E26*100</f>
        <v>5.8093994778067888</v>
      </c>
      <c r="G28" s="33">
        <v>65</v>
      </c>
      <c r="H28" s="82">
        <f>G28/G26*100</f>
        <v>4.0272614622057006</v>
      </c>
      <c r="I28" s="33">
        <v>61</v>
      </c>
      <c r="J28" s="81">
        <f>I28/I26*100</f>
        <v>3.6658653846153846</v>
      </c>
      <c r="K28" s="33">
        <v>74</v>
      </c>
      <c r="L28" s="82">
        <f>K28/K26*100</f>
        <v>4.7314578005115093</v>
      </c>
      <c r="M28" s="33">
        <v>57</v>
      </c>
      <c r="N28" s="82">
        <f>M28/M26*100</f>
        <v>3.6869340232858989</v>
      </c>
      <c r="O28" s="33">
        <v>61</v>
      </c>
      <c r="P28" s="82">
        <f>O28/O26*100</f>
        <v>3.8220551378446115</v>
      </c>
      <c r="Q28" s="33">
        <v>83</v>
      </c>
      <c r="R28" s="81">
        <f>Q28/Q26*100</f>
        <v>5.1584835301429459</v>
      </c>
      <c r="S28" s="33">
        <v>67</v>
      </c>
      <c r="T28" s="82">
        <f>S28/S26*100</f>
        <v>4.158907510862818</v>
      </c>
      <c r="U28" s="33">
        <v>74</v>
      </c>
      <c r="V28" s="81">
        <f>U28/U26*100</f>
        <v>4.4957472660996354</v>
      </c>
      <c r="W28" s="33">
        <v>71</v>
      </c>
      <c r="X28" s="81">
        <f>W28/W26*100</f>
        <v>4.361179361179361</v>
      </c>
      <c r="Y28" s="33">
        <v>73</v>
      </c>
      <c r="Z28" s="81">
        <f>Y28/Y26*100</f>
        <v>4.4566544566544568</v>
      </c>
      <c r="AA28" s="33">
        <v>83</v>
      </c>
      <c r="AB28" s="81">
        <f>AA28/AA26*100</f>
        <v>5.0333535476046087</v>
      </c>
      <c r="AC28" s="33">
        <v>71</v>
      </c>
      <c r="AD28" s="81">
        <f>AC28/AC26*100</f>
        <v>4.308252427184466</v>
      </c>
    </row>
    <row r="29" spans="1:30">
      <c r="A29" s="512"/>
      <c r="B29" s="43" t="s">
        <v>83</v>
      </c>
      <c r="C29" s="33">
        <v>1039</v>
      </c>
      <c r="D29" s="80">
        <f>C29/C26*100</f>
        <v>66.178343949044589</v>
      </c>
      <c r="E29" s="33">
        <v>996</v>
      </c>
      <c r="F29" s="48">
        <f>E29/E26*100</f>
        <v>65.013054830287203</v>
      </c>
      <c r="G29" s="33">
        <v>1077</v>
      </c>
      <c r="H29" s="48">
        <f>G29/G26*100</f>
        <v>66.728624535315987</v>
      </c>
      <c r="I29" s="33">
        <v>1133</v>
      </c>
      <c r="J29" s="48">
        <f>I29/I26*100</f>
        <v>68.088942307692307</v>
      </c>
      <c r="K29" s="33">
        <v>1022</v>
      </c>
      <c r="L29" s="48">
        <f>K29/K26*100</f>
        <v>65.345268542199491</v>
      </c>
      <c r="M29" s="33">
        <v>1030</v>
      </c>
      <c r="N29" s="48">
        <f>M29/M26*100</f>
        <v>66.623544631306601</v>
      </c>
      <c r="O29" s="33">
        <v>1143</v>
      </c>
      <c r="P29" s="48">
        <f>O29/O26*100</f>
        <v>71.616541353383454</v>
      </c>
      <c r="Q29" s="33">
        <v>1059</v>
      </c>
      <c r="R29" s="48">
        <f>Q29/Q26*100</f>
        <v>65.817277812305775</v>
      </c>
      <c r="S29" s="33">
        <v>1087</v>
      </c>
      <c r="T29" s="80">
        <f>S29/S26*100</f>
        <v>67.473618870266918</v>
      </c>
      <c r="U29" s="33">
        <v>1084</v>
      </c>
      <c r="V29" s="48">
        <f>U29/U26*100</f>
        <v>65.856622114216279</v>
      </c>
      <c r="W29" s="33">
        <v>1094</v>
      </c>
      <c r="X29" s="48">
        <f>W29/W26*100</f>
        <v>67.199017199017192</v>
      </c>
      <c r="Y29" s="33">
        <v>1128</v>
      </c>
      <c r="Z29" s="48">
        <f>Y29/Y26*100</f>
        <v>68.864468864468861</v>
      </c>
      <c r="AA29" s="33">
        <v>1069</v>
      </c>
      <c r="AB29" s="48">
        <f>AA29/AA26*100</f>
        <v>64.827167980594297</v>
      </c>
      <c r="AC29" s="33">
        <v>1116</v>
      </c>
      <c r="AD29" s="48">
        <f>AC29/AC26*100</f>
        <v>67.71844660194175</v>
      </c>
    </row>
    <row r="30" spans="1:30">
      <c r="A30" s="512"/>
      <c r="B30" s="43" t="s">
        <v>84</v>
      </c>
      <c r="C30" s="33">
        <v>18</v>
      </c>
      <c r="D30" s="80">
        <f>C30/C26*100</f>
        <v>1.1464968152866242</v>
      </c>
      <c r="E30" s="33">
        <v>18</v>
      </c>
      <c r="F30" s="48">
        <f>E30/E26*100</f>
        <v>1.1749347258485638</v>
      </c>
      <c r="G30" s="33">
        <v>22</v>
      </c>
      <c r="H30" s="48">
        <f>G30/G26*100</f>
        <v>1.3630731102850062</v>
      </c>
      <c r="I30" s="33">
        <v>26</v>
      </c>
      <c r="J30" s="48">
        <f>I30/I26*100</f>
        <v>1.5625</v>
      </c>
      <c r="K30" s="33">
        <v>28</v>
      </c>
      <c r="L30" s="48">
        <f>K30/K26*100</f>
        <v>1.7902813299232736</v>
      </c>
      <c r="M30" s="33">
        <v>15</v>
      </c>
      <c r="N30" s="48">
        <f>M30/M26*100</f>
        <v>0.97024579560155233</v>
      </c>
      <c r="O30" s="33">
        <v>18</v>
      </c>
      <c r="P30" s="48">
        <f>O30/O26*100</f>
        <v>1.1278195488721803</v>
      </c>
      <c r="Q30" s="33">
        <v>28</v>
      </c>
      <c r="R30" s="48">
        <f>Q30/Q26*100</f>
        <v>1.740211311373524</v>
      </c>
      <c r="S30" s="33">
        <v>30</v>
      </c>
      <c r="T30" s="80">
        <f>S30/S26*100</f>
        <v>1.8621973929236499</v>
      </c>
      <c r="U30" s="33">
        <v>26</v>
      </c>
      <c r="V30" s="48">
        <f>U30/U26*100</f>
        <v>1.5795868772782502</v>
      </c>
      <c r="W30" s="33">
        <v>25</v>
      </c>
      <c r="X30" s="48">
        <f>W30/W26*100</f>
        <v>1.5356265356265357</v>
      </c>
      <c r="Y30" s="33">
        <v>28</v>
      </c>
      <c r="Z30" s="48">
        <f>Y30/Y26*100</f>
        <v>1.7094017094017095</v>
      </c>
      <c r="AA30" s="33">
        <v>30</v>
      </c>
      <c r="AB30" s="48">
        <f>AA30/AA26*100</f>
        <v>1.8192844147968468</v>
      </c>
      <c r="AC30" s="33">
        <v>26</v>
      </c>
      <c r="AD30" s="48">
        <f>AC30/AC26*100</f>
        <v>1.5776699029126213</v>
      </c>
    </row>
    <row r="31" spans="1:30">
      <c r="A31" s="512"/>
      <c r="B31" s="43" t="s">
        <v>85</v>
      </c>
      <c r="C31" s="34">
        <v>264</v>
      </c>
      <c r="D31" s="66">
        <f>C31/C26*100</f>
        <v>16.815286624203821</v>
      </c>
      <c r="E31" s="34">
        <v>235</v>
      </c>
      <c r="F31" s="44">
        <f>E31/E26*100</f>
        <v>15.339425587467362</v>
      </c>
      <c r="G31" s="34">
        <v>255</v>
      </c>
      <c r="H31" s="44">
        <f>G31/G26*100</f>
        <v>15.79925650557621</v>
      </c>
      <c r="I31" s="34">
        <v>238</v>
      </c>
      <c r="J31" s="44">
        <f>I31/I26*100</f>
        <v>14.302884615384615</v>
      </c>
      <c r="K31" s="34">
        <v>252</v>
      </c>
      <c r="L31" s="44">
        <f>K31/K26*100</f>
        <v>16.112531969309462</v>
      </c>
      <c r="M31" s="34">
        <v>232</v>
      </c>
      <c r="N31" s="44">
        <f>M31/M26*100</f>
        <v>15.006468305304011</v>
      </c>
      <c r="O31" s="34">
        <v>203</v>
      </c>
      <c r="P31" s="44">
        <f>O31/O26*100</f>
        <v>12.719298245614036</v>
      </c>
      <c r="Q31" s="34">
        <v>256</v>
      </c>
      <c r="R31" s="44">
        <f>Q31/Q26*100</f>
        <v>15.910503418272217</v>
      </c>
      <c r="S31" s="34">
        <v>256</v>
      </c>
      <c r="T31" s="66">
        <f>S31/S26*100</f>
        <v>15.890751086281812</v>
      </c>
      <c r="U31" s="75">
        <v>251</v>
      </c>
      <c r="V31" s="44">
        <f>U31/U26*100</f>
        <v>15.249088699878493</v>
      </c>
      <c r="W31" s="34">
        <v>261</v>
      </c>
      <c r="X31" s="44">
        <f>W31/W26*100</f>
        <v>16.031941031941031</v>
      </c>
      <c r="Y31" s="34">
        <v>224</v>
      </c>
      <c r="Z31" s="44">
        <f>Y31/Y26*100</f>
        <v>13.675213675213676</v>
      </c>
      <c r="AA31" s="34">
        <v>265</v>
      </c>
      <c r="AB31" s="44">
        <f>AA31/AA26*100</f>
        <v>16.070345664038811</v>
      </c>
      <c r="AC31" s="34">
        <v>257</v>
      </c>
      <c r="AD31" s="44">
        <f>AC31/AC26*100</f>
        <v>15.594660194174756</v>
      </c>
    </row>
    <row r="32" spans="1:30" hidden="1">
      <c r="A32" s="512"/>
      <c r="B32" s="43" t="s">
        <v>86</v>
      </c>
      <c r="C32" s="35">
        <v>0</v>
      </c>
      <c r="D32" s="49">
        <f>C32/C26*100</f>
        <v>0</v>
      </c>
      <c r="E32" s="88">
        <v>0</v>
      </c>
      <c r="F32" s="49">
        <f>E32/E26*100</f>
        <v>0</v>
      </c>
      <c r="G32" s="35">
        <v>0</v>
      </c>
      <c r="H32" s="49">
        <f>G32/G26*100</f>
        <v>0</v>
      </c>
      <c r="I32" s="35">
        <v>0</v>
      </c>
      <c r="J32" s="50">
        <f>I32/I26*100</f>
        <v>0</v>
      </c>
      <c r="K32" s="35">
        <v>0</v>
      </c>
      <c r="L32" s="49">
        <f>K32/K26*100</f>
        <v>0</v>
      </c>
      <c r="M32" s="35">
        <v>0</v>
      </c>
      <c r="N32" s="49">
        <f>M32/M26*100</f>
        <v>0</v>
      </c>
      <c r="O32" s="35">
        <v>0</v>
      </c>
      <c r="P32" s="49">
        <f>O32/O26*100</f>
        <v>0</v>
      </c>
      <c r="Q32" s="35">
        <v>0</v>
      </c>
      <c r="R32" s="50">
        <f>Q32/Q26*100</f>
        <v>0</v>
      </c>
      <c r="S32" s="35">
        <v>0</v>
      </c>
      <c r="T32" s="49">
        <f>S32/S26*100</f>
        <v>0</v>
      </c>
      <c r="U32" s="35">
        <v>0</v>
      </c>
      <c r="V32" s="50">
        <f>U32/U26*100</f>
        <v>0</v>
      </c>
      <c r="W32" s="35">
        <v>0</v>
      </c>
      <c r="X32" s="50">
        <f>W32/W26*100</f>
        <v>0</v>
      </c>
      <c r="Y32" s="35">
        <v>0</v>
      </c>
      <c r="Z32" s="50">
        <f>Y32/Y26*100</f>
        <v>0</v>
      </c>
      <c r="AA32" s="35">
        <v>0</v>
      </c>
      <c r="AB32" s="50">
        <f>AA32/AA26*100</f>
        <v>0</v>
      </c>
      <c r="AC32" s="35">
        <v>0</v>
      </c>
      <c r="AD32" s="50">
        <f>AC32/AC26*100</f>
        <v>0</v>
      </c>
    </row>
    <row r="33" spans="1:30">
      <c r="A33" s="513"/>
      <c r="B33" s="51" t="s">
        <v>87</v>
      </c>
      <c r="C33" s="76">
        <v>151</v>
      </c>
      <c r="D33" s="66">
        <f>C33/C26*100</f>
        <v>9.6178343949044596</v>
      </c>
      <c r="E33" s="75">
        <v>130</v>
      </c>
      <c r="F33" s="44">
        <f>E33/E26*100</f>
        <v>8.4856396866840722</v>
      </c>
      <c r="G33" s="76">
        <v>139</v>
      </c>
      <c r="H33" s="44">
        <f>G33/G26*100</f>
        <v>8.6121437422552667</v>
      </c>
      <c r="I33" s="76">
        <v>140</v>
      </c>
      <c r="J33" s="44">
        <f>I33/I26*100</f>
        <v>8.4134615384615383</v>
      </c>
      <c r="K33" s="76">
        <v>123</v>
      </c>
      <c r="L33" s="44">
        <f>K33/K26*100</f>
        <v>7.8644501278772374</v>
      </c>
      <c r="M33" s="76">
        <v>153</v>
      </c>
      <c r="N33" s="44">
        <f>M33/M26*100</f>
        <v>9.8965071151358348</v>
      </c>
      <c r="O33" s="76">
        <v>127</v>
      </c>
      <c r="P33" s="44">
        <f>O33/O26*100</f>
        <v>7.9573934837092724</v>
      </c>
      <c r="Q33" s="76">
        <v>130</v>
      </c>
      <c r="R33" s="44">
        <f>Q33/Q26*100</f>
        <v>8.0795525170913614</v>
      </c>
      <c r="S33" s="76">
        <v>119</v>
      </c>
      <c r="T33" s="66">
        <f>S33/S26*100</f>
        <v>7.3867163252638122</v>
      </c>
      <c r="U33" s="76">
        <v>156</v>
      </c>
      <c r="V33" s="44">
        <f>U33/U26*100</f>
        <v>9.4775212636695016</v>
      </c>
      <c r="W33" s="76">
        <v>120</v>
      </c>
      <c r="X33" s="44">
        <f>W33/W26*100</f>
        <v>7.3710073710073711</v>
      </c>
      <c r="Y33" s="76">
        <v>137</v>
      </c>
      <c r="Z33" s="44">
        <f>Y33/Y26*100</f>
        <v>8.3638583638583626</v>
      </c>
      <c r="AA33" s="76">
        <v>146</v>
      </c>
      <c r="AB33" s="44">
        <f>AA33/AA26*100</f>
        <v>8.8538508186779872</v>
      </c>
      <c r="AC33" s="76">
        <v>135</v>
      </c>
      <c r="AD33" s="44">
        <f>AC33/AC26*100</f>
        <v>8.1917475728155349</v>
      </c>
    </row>
    <row r="34" spans="1:30" ht="30">
      <c r="A34" s="511" t="s">
        <v>23</v>
      </c>
      <c r="B34" s="72" t="s">
        <v>80</v>
      </c>
      <c r="C34" s="41">
        <v>5460</v>
      </c>
      <c r="D34" s="73">
        <v>100</v>
      </c>
      <c r="E34" s="41">
        <v>5399</v>
      </c>
      <c r="F34" s="42">
        <v>100</v>
      </c>
      <c r="G34" s="41">
        <v>5371</v>
      </c>
      <c r="H34" s="42">
        <v>100</v>
      </c>
      <c r="I34" s="41">
        <v>5730</v>
      </c>
      <c r="J34" s="42">
        <v>100</v>
      </c>
      <c r="K34" s="41">
        <v>5822</v>
      </c>
      <c r="L34" s="42">
        <v>100</v>
      </c>
      <c r="M34" s="41">
        <v>5957</v>
      </c>
      <c r="N34" s="42">
        <v>100</v>
      </c>
      <c r="O34" s="41">
        <v>6023</v>
      </c>
      <c r="P34" s="42">
        <v>100</v>
      </c>
      <c r="Q34" s="41">
        <v>6237</v>
      </c>
      <c r="R34" s="42">
        <v>100</v>
      </c>
      <c r="S34" s="41">
        <v>6519</v>
      </c>
      <c r="T34" s="73">
        <v>100</v>
      </c>
      <c r="U34" s="41">
        <v>6548</v>
      </c>
      <c r="V34" s="42">
        <v>100</v>
      </c>
      <c r="W34" s="41">
        <v>6527</v>
      </c>
      <c r="X34" s="42">
        <v>100</v>
      </c>
      <c r="Y34" s="41">
        <f>SUM(Y35:Y41)</f>
        <v>6726</v>
      </c>
      <c r="Z34" s="42">
        <v>100</v>
      </c>
      <c r="AA34" s="41">
        <f>SUM(AA35:AA41)</f>
        <v>6593</v>
      </c>
      <c r="AB34" s="42">
        <v>100</v>
      </c>
      <c r="AC34" s="41">
        <f>SUM(AC35:AC41)</f>
        <v>6968</v>
      </c>
      <c r="AD34" s="42">
        <v>100</v>
      </c>
    </row>
    <row r="35" spans="1:30" ht="15" customHeight="1">
      <c r="A35" s="512"/>
      <c r="B35" s="74" t="s">
        <v>81</v>
      </c>
      <c r="C35" s="34">
        <v>217</v>
      </c>
      <c r="D35" s="66">
        <f>C35/C34*100</f>
        <v>3.974358974358974</v>
      </c>
      <c r="E35" s="34">
        <v>262</v>
      </c>
      <c r="F35" s="44">
        <f>E35/E34*100</f>
        <v>4.8527505093535837</v>
      </c>
      <c r="G35" s="34">
        <v>254</v>
      </c>
      <c r="H35" s="44">
        <f>G35/G34*100</f>
        <v>4.7291007261217644</v>
      </c>
      <c r="I35" s="34">
        <v>256</v>
      </c>
      <c r="J35" s="44">
        <f>I35/I34*100</f>
        <v>4.4677137870855148</v>
      </c>
      <c r="K35" s="34">
        <v>287</v>
      </c>
      <c r="L35" s="44">
        <f>K35/K34*100</f>
        <v>4.929577464788732</v>
      </c>
      <c r="M35" s="34">
        <v>211</v>
      </c>
      <c r="N35" s="44">
        <f>M35/M34*100</f>
        <v>3.542051368138325</v>
      </c>
      <c r="O35" s="34">
        <v>225</v>
      </c>
      <c r="P35" s="44">
        <f>O35/O34*100</f>
        <v>3.7356798937406608</v>
      </c>
      <c r="Q35" s="34">
        <v>175</v>
      </c>
      <c r="R35" s="44">
        <f>Q35/Q34*100</f>
        <v>2.8058361391694726</v>
      </c>
      <c r="S35" s="34">
        <v>181</v>
      </c>
      <c r="T35" s="66">
        <f>S35/S34*100</f>
        <v>2.7764994631078386</v>
      </c>
      <c r="U35" s="34">
        <v>187</v>
      </c>
      <c r="V35" s="44">
        <f>U35/U34*100</f>
        <v>2.8558338423946243</v>
      </c>
      <c r="W35" s="34">
        <v>183</v>
      </c>
      <c r="X35" s="44">
        <f>W35/W34*100</f>
        <v>2.8037383177570092</v>
      </c>
      <c r="Y35" s="34">
        <v>195</v>
      </c>
      <c r="Z35" s="44">
        <f>Y35/Y34*100</f>
        <v>2.8991971454058874</v>
      </c>
      <c r="AA35" s="34">
        <v>202</v>
      </c>
      <c r="AB35" s="44">
        <f>AA35/AA34*100</f>
        <v>3.06385560442894</v>
      </c>
      <c r="AC35" s="34">
        <v>194</v>
      </c>
      <c r="AD35" s="44">
        <f>AC35/AC34*100</f>
        <v>2.7841561423650978</v>
      </c>
    </row>
    <row r="36" spans="1:30">
      <c r="A36" s="512"/>
      <c r="B36" s="43" t="s">
        <v>82</v>
      </c>
      <c r="C36" s="33">
        <v>266</v>
      </c>
      <c r="D36" s="82">
        <f>C36/C34*100</f>
        <v>4.8717948717948723</v>
      </c>
      <c r="E36" s="33">
        <v>201</v>
      </c>
      <c r="F36" s="82">
        <f>E36/E34*100</f>
        <v>3.7229116503056123</v>
      </c>
      <c r="G36" s="33">
        <v>103</v>
      </c>
      <c r="H36" s="82">
        <f>G36/G34*100</f>
        <v>1.9177061999627629</v>
      </c>
      <c r="I36" s="33">
        <v>107</v>
      </c>
      <c r="J36" s="81">
        <f>I36/I34*100</f>
        <v>1.8673647469458987</v>
      </c>
      <c r="K36" s="33">
        <v>102</v>
      </c>
      <c r="L36" s="82">
        <f>K36/K34*100</f>
        <v>1.7519752662315355</v>
      </c>
      <c r="M36" s="33">
        <v>117</v>
      </c>
      <c r="N36" s="82">
        <f>M36/M34*100</f>
        <v>1.9640758771193554</v>
      </c>
      <c r="O36" s="33">
        <v>134</v>
      </c>
      <c r="P36" s="82">
        <f>O36/O34*100</f>
        <v>2.2248049144944377</v>
      </c>
      <c r="Q36" s="33">
        <v>125</v>
      </c>
      <c r="R36" s="82">
        <f>Q36/Q34*100</f>
        <v>2.0041686708353375</v>
      </c>
      <c r="S36" s="33">
        <v>137</v>
      </c>
      <c r="T36" s="82">
        <f>S36/S34*100</f>
        <v>2.1015493173799662</v>
      </c>
      <c r="U36" s="33">
        <v>132</v>
      </c>
      <c r="V36" s="81">
        <f>U36/U34*100</f>
        <v>2.0158827122785583</v>
      </c>
      <c r="W36" s="33">
        <v>132</v>
      </c>
      <c r="X36" s="81">
        <f>W36/W34*100</f>
        <v>2.0223686226444002</v>
      </c>
      <c r="Y36" s="33">
        <v>157</v>
      </c>
      <c r="Z36" s="81">
        <f>Y36/Y34*100</f>
        <v>2.3342253939934583</v>
      </c>
      <c r="AA36" s="33">
        <v>137</v>
      </c>
      <c r="AB36" s="81">
        <f>AA36/AA34*100</f>
        <v>2.0779614742909147</v>
      </c>
      <c r="AC36" s="33">
        <v>152</v>
      </c>
      <c r="AD36" s="81">
        <f>AC36/AC34*100</f>
        <v>2.1814006888633752</v>
      </c>
    </row>
    <row r="37" spans="1:30">
      <c r="A37" s="512"/>
      <c r="B37" s="43" t="s">
        <v>83</v>
      </c>
      <c r="C37" s="33">
        <v>2672</v>
      </c>
      <c r="D37" s="80">
        <f>C37/C34*100</f>
        <v>48.937728937728934</v>
      </c>
      <c r="E37" s="33">
        <v>2644</v>
      </c>
      <c r="F37" s="48">
        <f>E37/E34*100</f>
        <v>48.972031857751439</v>
      </c>
      <c r="G37" s="33">
        <v>2683</v>
      </c>
      <c r="H37" s="48">
        <f>G37/G34*100</f>
        <v>49.953453733010612</v>
      </c>
      <c r="I37" s="33">
        <v>2895</v>
      </c>
      <c r="J37" s="48">
        <f>I37/I34*100</f>
        <v>50.523560209424076</v>
      </c>
      <c r="K37" s="33">
        <v>3029</v>
      </c>
      <c r="L37" s="48">
        <f>K37/K34*100</f>
        <v>52.026794915836483</v>
      </c>
      <c r="M37" s="33">
        <v>3137</v>
      </c>
      <c r="N37" s="48">
        <f>M37/M34*100</f>
        <v>52.660735269430923</v>
      </c>
      <c r="O37" s="33">
        <v>3121</v>
      </c>
      <c r="P37" s="48">
        <f>O37/O34*100</f>
        <v>51.818030881620459</v>
      </c>
      <c r="Q37" s="33">
        <v>3193</v>
      </c>
      <c r="R37" s="48">
        <f>Q37/Q34*100</f>
        <v>51.194484527817863</v>
      </c>
      <c r="S37" s="33">
        <v>3376</v>
      </c>
      <c r="T37" s="80">
        <f>S37/S34*100</f>
        <v>51.787083908574935</v>
      </c>
      <c r="U37" s="33">
        <v>3407</v>
      </c>
      <c r="V37" s="48">
        <f>U37/U34*100</f>
        <v>52.031154551007944</v>
      </c>
      <c r="W37" s="33">
        <v>3397</v>
      </c>
      <c r="X37" s="48">
        <f>W37/W34*100</f>
        <v>52.045350084265365</v>
      </c>
      <c r="Y37" s="33">
        <v>3640</v>
      </c>
      <c r="Z37" s="48">
        <f>Y37/Y34*100</f>
        <v>54.118346714243238</v>
      </c>
      <c r="AA37" s="33">
        <v>3647</v>
      </c>
      <c r="AB37" s="48">
        <f>AA37/AA34*100</f>
        <v>55.316244501744272</v>
      </c>
      <c r="AC37" s="33">
        <v>3860</v>
      </c>
      <c r="AD37" s="48">
        <f>AC37/AC34*100</f>
        <v>55.396096440872554</v>
      </c>
    </row>
    <row r="38" spans="1:30">
      <c r="A38" s="512"/>
      <c r="B38" s="43" t="s">
        <v>84</v>
      </c>
      <c r="C38" s="33">
        <v>174</v>
      </c>
      <c r="D38" s="80">
        <f>C38/C34*100</f>
        <v>3.1868131868131866</v>
      </c>
      <c r="E38" s="33">
        <v>159</v>
      </c>
      <c r="F38" s="48">
        <f>E38/E34*100</f>
        <v>2.9449898129283203</v>
      </c>
      <c r="G38" s="33">
        <v>217</v>
      </c>
      <c r="H38" s="48">
        <f>G38/G34*100</f>
        <v>4.0402159746788309</v>
      </c>
      <c r="I38" s="33">
        <v>219</v>
      </c>
      <c r="J38" s="48">
        <f>I38/I34*100</f>
        <v>3.8219895287958114</v>
      </c>
      <c r="K38" s="33">
        <v>185</v>
      </c>
      <c r="L38" s="48">
        <f>K38/K34*100</f>
        <v>3.1776021985571967</v>
      </c>
      <c r="M38" s="33">
        <v>178</v>
      </c>
      <c r="N38" s="48">
        <f>M38/M34*100</f>
        <v>2.9880812489508144</v>
      </c>
      <c r="O38" s="33">
        <v>166</v>
      </c>
      <c r="P38" s="48">
        <f>O38/O34*100</f>
        <v>2.7561016104931095</v>
      </c>
      <c r="Q38" s="33">
        <v>192</v>
      </c>
      <c r="R38" s="48">
        <f>Q38/Q34*100</f>
        <v>3.0784030784030785</v>
      </c>
      <c r="S38" s="33">
        <v>159</v>
      </c>
      <c r="T38" s="80">
        <f>S38/S34*100</f>
        <v>2.4390243902439024</v>
      </c>
      <c r="U38" s="33">
        <v>165</v>
      </c>
      <c r="V38" s="48">
        <f>U38/U34*100</f>
        <v>2.5198533903481977</v>
      </c>
      <c r="W38" s="33">
        <v>158</v>
      </c>
      <c r="X38" s="48">
        <f>W38/W34*100</f>
        <v>2.420713957407691</v>
      </c>
      <c r="Y38" s="33">
        <v>138</v>
      </c>
      <c r="Z38" s="48">
        <f>Y38/Y34*100</f>
        <v>2.0517395182872438</v>
      </c>
      <c r="AA38" s="33">
        <v>142</v>
      </c>
      <c r="AB38" s="48">
        <f>AA38/AA34*100</f>
        <v>2.153799484301532</v>
      </c>
      <c r="AC38" s="33">
        <v>150</v>
      </c>
      <c r="AD38" s="48">
        <f>AC38/AC34*100</f>
        <v>2.1526980482204365</v>
      </c>
    </row>
    <row r="39" spans="1:30">
      <c r="A39" s="512"/>
      <c r="B39" s="43" t="s">
        <v>85</v>
      </c>
      <c r="C39" s="34">
        <v>1233</v>
      </c>
      <c r="D39" s="66">
        <f>C39/C34*100</f>
        <v>22.582417582417584</v>
      </c>
      <c r="E39" s="34">
        <v>1256</v>
      </c>
      <c r="F39" s="44">
        <f>E39/E34*100</f>
        <v>23.263567327282829</v>
      </c>
      <c r="G39" s="34">
        <v>1303</v>
      </c>
      <c r="H39" s="44">
        <f>G39/G34*100</f>
        <v>24.259914354868741</v>
      </c>
      <c r="I39" s="34">
        <v>1377</v>
      </c>
      <c r="J39" s="44">
        <f>I39/I34*100</f>
        <v>24.031413612565444</v>
      </c>
      <c r="K39" s="34">
        <v>1337</v>
      </c>
      <c r="L39" s="44">
        <f>K39/K34*100</f>
        <v>22.964616970113365</v>
      </c>
      <c r="M39" s="34">
        <v>1374</v>
      </c>
      <c r="N39" s="44">
        <f>M39/M34*100</f>
        <v>23.065301326170893</v>
      </c>
      <c r="O39" s="34">
        <v>1497</v>
      </c>
      <c r="P39" s="44">
        <f>O39/O34*100</f>
        <v>24.854723559687862</v>
      </c>
      <c r="Q39" s="34">
        <v>1578</v>
      </c>
      <c r="R39" s="44">
        <f>Q39/Q34*100</f>
        <v>25.300625300625303</v>
      </c>
      <c r="S39" s="34">
        <v>1692</v>
      </c>
      <c r="T39" s="66">
        <f>S39/S34*100</f>
        <v>25.954901058444545</v>
      </c>
      <c r="U39" s="34">
        <v>1804</v>
      </c>
      <c r="V39" s="44">
        <f>U39/U34*100</f>
        <v>27.550397067806966</v>
      </c>
      <c r="W39" s="34">
        <v>1819</v>
      </c>
      <c r="X39" s="44">
        <f>W39/W34*100</f>
        <v>27.868852459016392</v>
      </c>
      <c r="Y39" s="34">
        <v>1721</v>
      </c>
      <c r="Z39" s="44">
        <f>Y39/Y34*100</f>
        <v>25.587273267915549</v>
      </c>
      <c r="AA39" s="34">
        <v>1639</v>
      </c>
      <c r="AB39" s="44">
        <f>AA39/AA34*100</f>
        <v>24.859699681480357</v>
      </c>
      <c r="AC39" s="34">
        <v>1757</v>
      </c>
      <c r="AD39" s="44">
        <f>AC39/AC34*100</f>
        <v>25.215269804822043</v>
      </c>
    </row>
    <row r="40" spans="1:30" hidden="1">
      <c r="A40" s="512"/>
      <c r="B40" s="43" t="s">
        <v>86</v>
      </c>
      <c r="C40" s="35">
        <v>0</v>
      </c>
      <c r="D40" s="49">
        <f>C40/C34*100</f>
        <v>0</v>
      </c>
      <c r="E40" s="88">
        <v>0</v>
      </c>
      <c r="F40" s="49">
        <f>E40/E34*100</f>
        <v>0</v>
      </c>
      <c r="G40" s="35">
        <v>0</v>
      </c>
      <c r="H40" s="49">
        <f>G40/G34*100</f>
        <v>0</v>
      </c>
      <c r="I40" s="35">
        <v>0</v>
      </c>
      <c r="J40" s="50">
        <f>I40/I34*100</f>
        <v>0</v>
      </c>
      <c r="K40" s="35">
        <v>0</v>
      </c>
      <c r="L40" s="49">
        <f>K40/K34*100</f>
        <v>0</v>
      </c>
      <c r="M40" s="35">
        <v>0</v>
      </c>
      <c r="N40" s="49">
        <f>M40/M34*100</f>
        <v>0</v>
      </c>
      <c r="O40" s="35">
        <v>0</v>
      </c>
      <c r="P40" s="49">
        <f>O40/O34*100</f>
        <v>0</v>
      </c>
      <c r="Q40" s="35">
        <v>0</v>
      </c>
      <c r="R40" s="49">
        <f>Q40/Q34*100</f>
        <v>0</v>
      </c>
      <c r="S40" s="35">
        <v>0</v>
      </c>
      <c r="T40" s="49">
        <f>S40/S34*100</f>
        <v>0</v>
      </c>
      <c r="U40" s="35">
        <v>0</v>
      </c>
      <c r="V40" s="50">
        <f>U40/U34*100</f>
        <v>0</v>
      </c>
      <c r="W40" s="35">
        <v>0</v>
      </c>
      <c r="X40" s="50">
        <f>W40/W34*100</f>
        <v>0</v>
      </c>
      <c r="Y40" s="35">
        <v>0</v>
      </c>
      <c r="Z40" s="50">
        <f>Y40/Y34*100</f>
        <v>0</v>
      </c>
      <c r="AA40" s="35">
        <v>0</v>
      </c>
      <c r="AB40" s="50">
        <f>AA40/AA34*100</f>
        <v>0</v>
      </c>
      <c r="AC40" s="35">
        <v>0</v>
      </c>
      <c r="AD40" s="50">
        <f>AC40/AC34*100</f>
        <v>0</v>
      </c>
    </row>
    <row r="41" spans="1:30">
      <c r="A41" s="513"/>
      <c r="B41" s="51" t="s">
        <v>87</v>
      </c>
      <c r="C41" s="83">
        <v>898</v>
      </c>
      <c r="D41" s="84">
        <f>C41/C34*100</f>
        <v>16.446886446886445</v>
      </c>
      <c r="E41" s="85">
        <v>877</v>
      </c>
      <c r="F41" s="53">
        <f>E41/E34*100</f>
        <v>16.243748842378221</v>
      </c>
      <c r="G41" s="83">
        <v>811</v>
      </c>
      <c r="H41" s="53">
        <f>G41/G34*100</f>
        <v>15.099609011357289</v>
      </c>
      <c r="I41" s="83">
        <v>876</v>
      </c>
      <c r="J41" s="53">
        <f>I41/I34*100</f>
        <v>15.287958115183246</v>
      </c>
      <c r="K41" s="83">
        <v>882</v>
      </c>
      <c r="L41" s="53">
        <f>K41/K34*100</f>
        <v>15.149433184472691</v>
      </c>
      <c r="M41" s="83">
        <v>940</v>
      </c>
      <c r="N41" s="53">
        <f>M41/M34*100</f>
        <v>15.779754910189691</v>
      </c>
      <c r="O41" s="83">
        <v>880</v>
      </c>
      <c r="P41" s="53">
        <f>O41/O34*100</f>
        <v>14.610659139963472</v>
      </c>
      <c r="Q41" s="83">
        <v>974</v>
      </c>
      <c r="R41" s="53">
        <f>Q41/Q34*100</f>
        <v>15.616482283148949</v>
      </c>
      <c r="S41" s="83">
        <v>974</v>
      </c>
      <c r="T41" s="84">
        <f>S41/S34*100</f>
        <v>14.94094186224881</v>
      </c>
      <c r="U41" s="83">
        <v>853</v>
      </c>
      <c r="V41" s="53">
        <f>U41/U34*100</f>
        <v>13.026878436163713</v>
      </c>
      <c r="W41" s="83">
        <v>838</v>
      </c>
      <c r="X41" s="53">
        <f>W41/W34*100</f>
        <v>12.838976558909145</v>
      </c>
      <c r="Y41" s="83">
        <v>875</v>
      </c>
      <c r="Z41" s="53">
        <f>Y41/Y34*100</f>
        <v>13.009217960154624</v>
      </c>
      <c r="AA41" s="83">
        <v>826</v>
      </c>
      <c r="AB41" s="53">
        <f>AA41/AA34*100</f>
        <v>12.528439253753982</v>
      </c>
      <c r="AC41" s="83">
        <v>855</v>
      </c>
      <c r="AD41" s="53">
        <f>AC41/AC34*100</f>
        <v>12.270378874856487</v>
      </c>
    </row>
    <row r="42" spans="1:30" ht="30">
      <c r="A42" s="511" t="s">
        <v>24</v>
      </c>
      <c r="B42" s="89" t="s">
        <v>80</v>
      </c>
      <c r="C42" s="41">
        <v>1183</v>
      </c>
      <c r="D42" s="73">
        <v>100</v>
      </c>
      <c r="E42" s="90">
        <v>1175</v>
      </c>
      <c r="F42" s="42">
        <v>100</v>
      </c>
      <c r="G42" s="41">
        <v>1264</v>
      </c>
      <c r="H42" s="42">
        <v>100</v>
      </c>
      <c r="I42" s="41">
        <v>1293</v>
      </c>
      <c r="J42" s="42">
        <v>100</v>
      </c>
      <c r="K42" s="41">
        <v>1211</v>
      </c>
      <c r="L42" s="42">
        <v>100</v>
      </c>
      <c r="M42" s="41">
        <v>1301</v>
      </c>
      <c r="N42" s="42">
        <v>100</v>
      </c>
      <c r="O42" s="41">
        <v>1298</v>
      </c>
      <c r="P42" s="42">
        <v>100</v>
      </c>
      <c r="Q42" s="41">
        <v>1296</v>
      </c>
      <c r="R42" s="42">
        <v>100</v>
      </c>
      <c r="S42" s="41">
        <v>1273</v>
      </c>
      <c r="T42" s="73">
        <v>100</v>
      </c>
      <c r="U42" s="41">
        <v>1362</v>
      </c>
      <c r="V42" s="42">
        <v>100</v>
      </c>
      <c r="W42" s="41">
        <v>1289</v>
      </c>
      <c r="X42" s="42">
        <v>100</v>
      </c>
      <c r="Y42" s="41">
        <f>SUM(Y43:Y49)</f>
        <v>1279</v>
      </c>
      <c r="Z42" s="42">
        <v>100</v>
      </c>
      <c r="AA42" s="41">
        <f>SUM(AA43:AA49)</f>
        <v>1318</v>
      </c>
      <c r="AB42" s="42">
        <v>100</v>
      </c>
      <c r="AC42" s="41">
        <f>SUM(AC43:AC49)</f>
        <v>1338</v>
      </c>
      <c r="AD42" s="42">
        <v>100</v>
      </c>
    </row>
    <row r="43" spans="1:30" ht="15" customHeight="1">
      <c r="A43" s="512"/>
      <c r="B43" s="74" t="s">
        <v>81</v>
      </c>
      <c r="C43" s="75">
        <v>58</v>
      </c>
      <c r="D43" s="66">
        <f>C43/C42*100</f>
        <v>4.9027895181741332</v>
      </c>
      <c r="E43" s="75">
        <v>59</v>
      </c>
      <c r="F43" s="44">
        <f>E43/E42*100</f>
        <v>5.0212765957446805</v>
      </c>
      <c r="G43" s="75">
        <v>68</v>
      </c>
      <c r="H43" s="44">
        <f>G43/G42*100</f>
        <v>5.3797468354430382</v>
      </c>
      <c r="I43" s="75">
        <v>70</v>
      </c>
      <c r="J43" s="44">
        <f>I43/I42*100</f>
        <v>5.4137664346481058</v>
      </c>
      <c r="K43" s="75">
        <v>61</v>
      </c>
      <c r="L43" s="44">
        <f>K43/K42*100</f>
        <v>5.0371593724194881</v>
      </c>
      <c r="M43" s="34">
        <v>63</v>
      </c>
      <c r="N43" s="44">
        <f>M43/M42*100</f>
        <v>4.8424289008455039</v>
      </c>
      <c r="O43" s="75">
        <v>62</v>
      </c>
      <c r="P43" s="44">
        <f>O43/O42*100</f>
        <v>4.7765793528505389</v>
      </c>
      <c r="Q43" s="34">
        <v>54</v>
      </c>
      <c r="R43" s="44">
        <f>Q43/Q42*100</f>
        <v>4.1666666666666661</v>
      </c>
      <c r="S43" s="34">
        <v>76</v>
      </c>
      <c r="T43" s="66">
        <f>S43/S42*100</f>
        <v>5.9701492537313428</v>
      </c>
      <c r="U43" s="34">
        <v>50</v>
      </c>
      <c r="V43" s="44">
        <f>U43/U42*100</f>
        <v>3.6710719530102791</v>
      </c>
      <c r="W43" s="34">
        <v>63</v>
      </c>
      <c r="X43" s="44">
        <f>W43/W42*100</f>
        <v>4.8875096974398753</v>
      </c>
      <c r="Y43" s="34">
        <v>53</v>
      </c>
      <c r="Z43" s="44">
        <f>Y43/Y42*100</f>
        <v>4.1438623924941362</v>
      </c>
      <c r="AA43" s="34">
        <v>60</v>
      </c>
      <c r="AB43" s="44">
        <f>AA43/AA42*100</f>
        <v>4.5523520485584212</v>
      </c>
      <c r="AC43" s="34">
        <v>53</v>
      </c>
      <c r="AD43" s="44">
        <f>AC43/AC42*100</f>
        <v>3.9611360239162932</v>
      </c>
    </row>
    <row r="44" spans="1:30">
      <c r="A44" s="512"/>
      <c r="B44" s="43" t="s">
        <v>82</v>
      </c>
      <c r="C44" s="78">
        <v>279</v>
      </c>
      <c r="D44" s="82">
        <f>C44/C42*100</f>
        <v>23.584108199492814</v>
      </c>
      <c r="E44" s="78">
        <v>256</v>
      </c>
      <c r="F44" s="82">
        <f>E44/E42*100</f>
        <v>21.787234042553191</v>
      </c>
      <c r="G44" s="78">
        <v>309</v>
      </c>
      <c r="H44" s="82">
        <f>G44/G42*100</f>
        <v>24.446202531645568</v>
      </c>
      <c r="I44" s="78">
        <v>286</v>
      </c>
      <c r="J44" s="81">
        <f>I44/I42*100</f>
        <v>22.119102861562258</v>
      </c>
      <c r="K44" s="78">
        <v>266</v>
      </c>
      <c r="L44" s="82">
        <f>K44/K42*100</f>
        <v>21.965317919075144</v>
      </c>
      <c r="M44" s="33">
        <v>278</v>
      </c>
      <c r="N44" s="82">
        <f>M44/M42*100</f>
        <v>21.368178324365871</v>
      </c>
      <c r="O44" s="78">
        <v>204</v>
      </c>
      <c r="P44" s="82">
        <f>O44/O42*100</f>
        <v>15.716486902927581</v>
      </c>
      <c r="Q44" s="33">
        <v>201</v>
      </c>
      <c r="R44" s="82">
        <f>Q44/Q42*100</f>
        <v>15.50925925925926</v>
      </c>
      <c r="S44" s="33">
        <v>187</v>
      </c>
      <c r="T44" s="82">
        <f>S44/S42*100</f>
        <v>14.689709347996857</v>
      </c>
      <c r="U44" s="33">
        <v>182</v>
      </c>
      <c r="V44" s="81">
        <f>U44/U42*100</f>
        <v>13.362701908957417</v>
      </c>
      <c r="W44" s="33">
        <v>55</v>
      </c>
      <c r="X44" s="81">
        <f>W44/W42*100</f>
        <v>4.2668735453840183</v>
      </c>
      <c r="Y44" s="33">
        <v>58</v>
      </c>
      <c r="Z44" s="81">
        <f>Y44/Y42*100</f>
        <v>4.5347928068803753</v>
      </c>
      <c r="AA44" s="33">
        <v>58</v>
      </c>
      <c r="AB44" s="81">
        <f>AA44/AA42*100</f>
        <v>4.4006069802731407</v>
      </c>
      <c r="AC44" s="33">
        <v>55</v>
      </c>
      <c r="AD44" s="81">
        <f>AC44/AC42*100</f>
        <v>4.1106128550074743</v>
      </c>
    </row>
    <row r="45" spans="1:30">
      <c r="A45" s="512"/>
      <c r="B45" s="43" t="s">
        <v>83</v>
      </c>
      <c r="C45" s="78">
        <v>481</v>
      </c>
      <c r="D45" s="80">
        <f>C45/C42*100</f>
        <v>40.659340659340657</v>
      </c>
      <c r="E45" s="78">
        <v>501</v>
      </c>
      <c r="F45" s="48">
        <f>E45/E42*100</f>
        <v>42.638297872340424</v>
      </c>
      <c r="G45" s="78">
        <v>481</v>
      </c>
      <c r="H45" s="48">
        <f>G45/G42*100</f>
        <v>38.053797468354425</v>
      </c>
      <c r="I45" s="78">
        <v>541</v>
      </c>
      <c r="J45" s="48">
        <f>I45/I42*100</f>
        <v>41.840680587780355</v>
      </c>
      <c r="K45" s="78">
        <v>496</v>
      </c>
      <c r="L45" s="48">
        <f>K45/K42*100</f>
        <v>40.957886044591248</v>
      </c>
      <c r="M45" s="78">
        <v>566</v>
      </c>
      <c r="N45" s="48">
        <f>M45/M42*100</f>
        <v>43.504996156802463</v>
      </c>
      <c r="O45" s="78">
        <v>573</v>
      </c>
      <c r="P45" s="48">
        <f>O45/O42*100</f>
        <v>44.144838212634824</v>
      </c>
      <c r="Q45" s="78">
        <v>587</v>
      </c>
      <c r="R45" s="48">
        <f>Q45/Q42*100</f>
        <v>45.293209876543209</v>
      </c>
      <c r="S45" s="33">
        <v>554</v>
      </c>
      <c r="T45" s="80">
        <f>S45/S42*100</f>
        <v>43.51924587588374</v>
      </c>
      <c r="U45" s="78">
        <v>600</v>
      </c>
      <c r="V45" s="48">
        <f>U45/U42*100</f>
        <v>44.052863436123346</v>
      </c>
      <c r="W45" s="33">
        <v>531</v>
      </c>
      <c r="X45" s="48">
        <f>W45/W42*100</f>
        <v>41.19472459270753</v>
      </c>
      <c r="Y45" s="33">
        <v>588</v>
      </c>
      <c r="Z45" s="48">
        <f>Y45/Y42*100</f>
        <v>45.973416731821736</v>
      </c>
      <c r="AA45" s="33">
        <v>596</v>
      </c>
      <c r="AB45" s="48">
        <f>AA45/AA42*100</f>
        <v>45.220030349013655</v>
      </c>
      <c r="AC45" s="33">
        <v>644</v>
      </c>
      <c r="AD45" s="48">
        <f>AC45/AC42*100</f>
        <v>48.131539611360239</v>
      </c>
    </row>
    <row r="46" spans="1:30">
      <c r="A46" s="512"/>
      <c r="B46" s="43" t="s">
        <v>84</v>
      </c>
      <c r="C46" s="91">
        <v>0</v>
      </c>
      <c r="D46" s="92">
        <f>C46/C42*100</f>
        <v>0</v>
      </c>
      <c r="E46" s="91">
        <v>0</v>
      </c>
      <c r="F46" s="93">
        <f>E46/E42*100</f>
        <v>0</v>
      </c>
      <c r="G46" s="91">
        <v>0</v>
      </c>
      <c r="H46" s="93">
        <f>G46/G42*100</f>
        <v>0</v>
      </c>
      <c r="I46" s="91">
        <v>0</v>
      </c>
      <c r="J46" s="93">
        <f>I46/I42*100</f>
        <v>0</v>
      </c>
      <c r="K46" s="91">
        <v>0</v>
      </c>
      <c r="L46" s="93">
        <f>K46/K42*100</f>
        <v>0</v>
      </c>
      <c r="M46" s="91">
        <v>0</v>
      </c>
      <c r="N46" s="93">
        <f>M46/M42*100</f>
        <v>0</v>
      </c>
      <c r="O46" s="91">
        <v>0</v>
      </c>
      <c r="P46" s="93">
        <f>O46/O42*100</f>
        <v>0</v>
      </c>
      <c r="Q46" s="91">
        <v>0</v>
      </c>
      <c r="R46" s="93">
        <f>Q46/Q42*100</f>
        <v>0</v>
      </c>
      <c r="S46" s="91">
        <v>0</v>
      </c>
      <c r="T46" s="92">
        <f>S46/S42*100</f>
        <v>0</v>
      </c>
      <c r="U46" s="91">
        <v>0</v>
      </c>
      <c r="V46" s="93">
        <f>U46/U42*100</f>
        <v>0</v>
      </c>
      <c r="W46" s="91">
        <v>0</v>
      </c>
      <c r="X46" s="93">
        <f>W46/W42*100</f>
        <v>0</v>
      </c>
      <c r="Y46" s="91">
        <v>0</v>
      </c>
      <c r="Z46" s="93">
        <f>Y46/Y42*100</f>
        <v>0</v>
      </c>
      <c r="AA46" s="91">
        <v>0</v>
      </c>
      <c r="AB46" s="93">
        <f>AA46/AA42*100</f>
        <v>0</v>
      </c>
      <c r="AC46" s="91">
        <v>0</v>
      </c>
      <c r="AD46" s="93">
        <f>AC46/AC42*100</f>
        <v>0</v>
      </c>
    </row>
    <row r="47" spans="1:30">
      <c r="A47" s="512"/>
      <c r="B47" s="43" t="s">
        <v>85</v>
      </c>
      <c r="C47" s="75">
        <v>365</v>
      </c>
      <c r="D47" s="66">
        <f>C47/C42*100</f>
        <v>30.853761622992394</v>
      </c>
      <c r="E47" s="75">
        <v>359</v>
      </c>
      <c r="F47" s="44">
        <f>E47/E42*100</f>
        <v>30.553191489361701</v>
      </c>
      <c r="G47" s="75">
        <v>406</v>
      </c>
      <c r="H47" s="44">
        <f>G47/G42*100</f>
        <v>32.120253164556964</v>
      </c>
      <c r="I47" s="75">
        <v>396</v>
      </c>
      <c r="J47" s="44">
        <f>I47/I42*100</f>
        <v>30.626450116009281</v>
      </c>
      <c r="K47" s="75">
        <v>388</v>
      </c>
      <c r="L47" s="44">
        <f>K47/K42*100</f>
        <v>32.039636663914123</v>
      </c>
      <c r="M47" s="75">
        <v>394</v>
      </c>
      <c r="N47" s="44">
        <f>M47/M42*100</f>
        <v>30.284396617986165</v>
      </c>
      <c r="O47" s="75">
        <v>459</v>
      </c>
      <c r="P47" s="44">
        <f>O47/O42*100</f>
        <v>35.362095531587059</v>
      </c>
      <c r="Q47" s="75">
        <v>454</v>
      </c>
      <c r="R47" s="44">
        <f>Q47/Q42*100</f>
        <v>35.030864197530867</v>
      </c>
      <c r="S47" s="75">
        <v>456</v>
      </c>
      <c r="T47" s="66">
        <f>S47/S42*100</f>
        <v>35.820895522388057</v>
      </c>
      <c r="U47" s="75">
        <v>530</v>
      </c>
      <c r="V47" s="44">
        <f>U47/U42*100</f>
        <v>38.913362701908959</v>
      </c>
      <c r="W47" s="75">
        <v>640</v>
      </c>
      <c r="X47" s="44">
        <f>W47/W42*100</f>
        <v>49.65089216446858</v>
      </c>
      <c r="Y47" s="75">
        <v>580</v>
      </c>
      <c r="Z47" s="44">
        <f>Y47/Y42*100</f>
        <v>45.347928068803753</v>
      </c>
      <c r="AA47" s="75">
        <v>604</v>
      </c>
      <c r="AB47" s="44">
        <f>AA47/AA42*100</f>
        <v>45.827010622154781</v>
      </c>
      <c r="AC47" s="75">
        <v>586</v>
      </c>
      <c r="AD47" s="44">
        <f>AC47/AC42*100</f>
        <v>43.796711509715998</v>
      </c>
    </row>
    <row r="48" spans="1:30" hidden="1">
      <c r="A48" s="512"/>
      <c r="B48" s="43" t="s">
        <v>86</v>
      </c>
      <c r="C48" s="35">
        <v>0</v>
      </c>
      <c r="D48" s="49">
        <f>C48/C42*100</f>
        <v>0</v>
      </c>
      <c r="E48" s="88">
        <v>0</v>
      </c>
      <c r="F48" s="49">
        <f>E48/E42*100</f>
        <v>0</v>
      </c>
      <c r="G48" s="35">
        <v>0</v>
      </c>
      <c r="H48" s="49">
        <f>G48/G42*100</f>
        <v>0</v>
      </c>
      <c r="I48" s="35">
        <v>0</v>
      </c>
      <c r="J48" s="50">
        <f>I48/I42*100</f>
        <v>0</v>
      </c>
      <c r="K48" s="35">
        <v>0</v>
      </c>
      <c r="L48" s="49">
        <f>K48/K42*100</f>
        <v>0</v>
      </c>
      <c r="M48" s="35">
        <v>0</v>
      </c>
      <c r="N48" s="49">
        <f>M48/M42*100</f>
        <v>0</v>
      </c>
      <c r="O48" s="35">
        <v>0</v>
      </c>
      <c r="P48" s="49">
        <f>O48/O42*100</f>
        <v>0</v>
      </c>
      <c r="Q48" s="35">
        <v>0</v>
      </c>
      <c r="R48" s="49">
        <f>Q48/Q42*100</f>
        <v>0</v>
      </c>
      <c r="S48" s="35">
        <v>0</v>
      </c>
      <c r="T48" s="49">
        <f>S48/S42*100</f>
        <v>0</v>
      </c>
      <c r="U48" s="35">
        <v>0</v>
      </c>
      <c r="V48" s="50">
        <f>U48/U42*100</f>
        <v>0</v>
      </c>
      <c r="W48" s="35">
        <v>0</v>
      </c>
      <c r="X48" s="50">
        <f>W48/W42*100</f>
        <v>0</v>
      </c>
      <c r="Y48" s="35">
        <v>0</v>
      </c>
      <c r="Z48" s="50">
        <f>Y48/Y42*100</f>
        <v>0</v>
      </c>
      <c r="AA48" s="35">
        <v>0</v>
      </c>
      <c r="AB48" s="50">
        <f>AA48/AA42*100</f>
        <v>0</v>
      </c>
      <c r="AC48" s="35">
        <v>0</v>
      </c>
      <c r="AD48" s="50">
        <f>AC48/AC42*100</f>
        <v>0</v>
      </c>
    </row>
    <row r="49" spans="1:30" ht="15.75" thickBot="1">
      <c r="A49" s="516"/>
      <c r="B49" s="102" t="s">
        <v>87</v>
      </c>
      <c r="C49" s="94">
        <v>0</v>
      </c>
      <c r="D49" s="95">
        <f>C49/C42*100</f>
        <v>0</v>
      </c>
      <c r="E49" s="96">
        <v>0</v>
      </c>
      <c r="F49" s="97">
        <f>E49/E42*100</f>
        <v>0</v>
      </c>
      <c r="G49" s="94">
        <v>0</v>
      </c>
      <c r="H49" s="97">
        <f>G49/G42*100</f>
        <v>0</v>
      </c>
      <c r="I49" s="94">
        <v>0</v>
      </c>
      <c r="J49" s="97">
        <f>I49/I42*100</f>
        <v>0</v>
      </c>
      <c r="K49" s="94">
        <v>0</v>
      </c>
      <c r="L49" s="97">
        <f>K49/K42*100</f>
        <v>0</v>
      </c>
      <c r="M49" s="94">
        <v>0</v>
      </c>
      <c r="N49" s="97">
        <f>M49/M42*100</f>
        <v>0</v>
      </c>
      <c r="O49" s="94">
        <v>0</v>
      </c>
      <c r="P49" s="97">
        <f>O49/O42*100</f>
        <v>0</v>
      </c>
      <c r="Q49" s="94">
        <v>0</v>
      </c>
      <c r="R49" s="97">
        <f>Q49/Q42*100</f>
        <v>0</v>
      </c>
      <c r="S49" s="94">
        <v>0</v>
      </c>
      <c r="T49" s="95">
        <f>S49/S42*100</f>
        <v>0</v>
      </c>
      <c r="U49" s="94">
        <v>0</v>
      </c>
      <c r="V49" s="97">
        <f>U49/U42*100</f>
        <v>0</v>
      </c>
      <c r="W49" s="94">
        <v>0</v>
      </c>
      <c r="X49" s="97">
        <f>W49/W42*100</f>
        <v>0</v>
      </c>
      <c r="Y49" s="94">
        <v>0</v>
      </c>
      <c r="Z49" s="97">
        <f>Y49/Y42*100</f>
        <v>0</v>
      </c>
      <c r="AA49" s="94">
        <v>0</v>
      </c>
      <c r="AB49" s="97">
        <f>AA49/AA42*100</f>
        <v>0</v>
      </c>
      <c r="AC49" s="94">
        <v>0</v>
      </c>
      <c r="AD49" s="97">
        <f>AC49/AC42*100</f>
        <v>0</v>
      </c>
    </row>
    <row r="50" spans="1:30" ht="30.75" thickTop="1">
      <c r="A50" s="514" t="s">
        <v>3</v>
      </c>
      <c r="B50" s="86" t="s">
        <v>80</v>
      </c>
      <c r="C50" s="64">
        <v>58867</v>
      </c>
      <c r="D50" s="87">
        <v>100</v>
      </c>
      <c r="E50" s="64">
        <v>57368</v>
      </c>
      <c r="F50" s="65">
        <v>100</v>
      </c>
      <c r="G50" s="64">
        <v>55706</v>
      </c>
      <c r="H50" s="65">
        <v>100</v>
      </c>
      <c r="I50" s="64">
        <v>55614</v>
      </c>
      <c r="J50" s="65">
        <v>100</v>
      </c>
      <c r="K50" s="64">
        <v>54689</v>
      </c>
      <c r="L50" s="65">
        <v>100</v>
      </c>
      <c r="M50" s="64">
        <v>55741</v>
      </c>
      <c r="N50" s="65">
        <v>100</v>
      </c>
      <c r="O50" s="64">
        <v>54295</v>
      </c>
      <c r="P50" s="65">
        <v>100</v>
      </c>
      <c r="Q50" s="64">
        <v>55075</v>
      </c>
      <c r="R50" s="65">
        <v>100</v>
      </c>
      <c r="S50" s="64">
        <v>56942</v>
      </c>
      <c r="T50" s="87">
        <v>100</v>
      </c>
      <c r="U50" s="64">
        <v>56777</v>
      </c>
      <c r="V50" s="65">
        <v>100</v>
      </c>
      <c r="W50" s="64">
        <v>56028</v>
      </c>
      <c r="X50" s="65">
        <v>100</v>
      </c>
      <c r="Y50" s="64">
        <f>SUM(Y51:Y57)</f>
        <v>56917</v>
      </c>
      <c r="Z50" s="65">
        <v>100</v>
      </c>
      <c r="AA50" s="64">
        <f>SUM(AA51:AA57)</f>
        <v>56913</v>
      </c>
      <c r="AB50" s="65">
        <v>100</v>
      </c>
      <c r="AC50" s="64">
        <f>SUM(AC51:AC57)</f>
        <v>57951</v>
      </c>
      <c r="AD50" s="65">
        <v>100</v>
      </c>
    </row>
    <row r="51" spans="1:30">
      <c r="A51" s="514"/>
      <c r="B51" s="74" t="s">
        <v>81</v>
      </c>
      <c r="C51" s="34">
        <v>2235</v>
      </c>
      <c r="D51" s="66">
        <f>C51/C50*100</f>
        <v>3.7966942429544561</v>
      </c>
      <c r="E51" s="34">
        <v>2388</v>
      </c>
      <c r="F51" s="44">
        <f>E51/E50*100</f>
        <v>4.1625993585274026</v>
      </c>
      <c r="G51" s="34">
        <v>2223</v>
      </c>
      <c r="H51" s="44">
        <f>G51/G50*100</f>
        <v>3.9905934728754531</v>
      </c>
      <c r="I51" s="34">
        <v>2250</v>
      </c>
      <c r="J51" s="44">
        <f>I51/I50*100</f>
        <v>4.0457438774409322</v>
      </c>
      <c r="K51" s="34">
        <v>2145</v>
      </c>
      <c r="L51" s="44">
        <f>K51/K50*100</f>
        <v>3.9221781345425955</v>
      </c>
      <c r="M51" s="34">
        <v>2073</v>
      </c>
      <c r="N51" s="44">
        <f>M51/M50*100</f>
        <v>3.7189860246497188</v>
      </c>
      <c r="O51" s="34">
        <v>1959</v>
      </c>
      <c r="P51" s="44">
        <f>O51/O50*100</f>
        <v>3.6080670411640114</v>
      </c>
      <c r="Q51" s="34">
        <v>1868</v>
      </c>
      <c r="R51" s="44">
        <f>Q51/Q50*100</f>
        <v>3.391738538356786</v>
      </c>
      <c r="S51" s="34">
        <v>1799</v>
      </c>
      <c r="T51" s="66">
        <f>S51/S50*100</f>
        <v>3.1593551332935266</v>
      </c>
      <c r="U51" s="34">
        <v>1898</v>
      </c>
      <c r="V51" s="44">
        <f>U51/U50*100</f>
        <v>3.3429029360480476</v>
      </c>
      <c r="W51" s="34">
        <v>1983</v>
      </c>
      <c r="X51" s="44">
        <f>W51/W50*100</f>
        <v>3.5393017776825872</v>
      </c>
      <c r="Y51" s="34">
        <v>1949</v>
      </c>
      <c r="Z51" s="44">
        <f>Y51/Y50*100</f>
        <v>3.4242844844246889</v>
      </c>
      <c r="AA51" s="34">
        <v>1976</v>
      </c>
      <c r="AB51" s="44">
        <f>AA51/AA50*100</f>
        <v>3.4719659831672902</v>
      </c>
      <c r="AC51" s="34">
        <v>1863</v>
      </c>
      <c r="AD51" s="44">
        <f>AC51/AC50*100</f>
        <v>3.2147849044882744</v>
      </c>
    </row>
    <row r="52" spans="1:30">
      <c r="A52" s="514"/>
      <c r="B52" s="43" t="s">
        <v>82</v>
      </c>
      <c r="C52" s="33">
        <v>9138</v>
      </c>
      <c r="D52" s="82">
        <f>C52/C50*100</f>
        <v>15.523128408106409</v>
      </c>
      <c r="E52" s="33">
        <v>8408</v>
      </c>
      <c r="F52" s="82">
        <f>E52/E50*100</f>
        <v>14.656254357830148</v>
      </c>
      <c r="G52" s="33">
        <v>7643</v>
      </c>
      <c r="H52" s="82">
        <f>G52/G50*100</f>
        <v>13.720245574982945</v>
      </c>
      <c r="I52" s="33">
        <v>7322</v>
      </c>
      <c r="J52" s="81">
        <f>I52/I50*100</f>
        <v>13.165749631387779</v>
      </c>
      <c r="K52" s="33">
        <v>7262</v>
      </c>
      <c r="L52" s="82">
        <f>K52/K50*100</f>
        <v>13.278721497924629</v>
      </c>
      <c r="M52" s="33">
        <v>7176</v>
      </c>
      <c r="N52" s="82">
        <f>M52/M50*100</f>
        <v>12.873827164923485</v>
      </c>
      <c r="O52" s="33">
        <v>7203</v>
      </c>
      <c r="P52" s="82">
        <f>O52/O50*100</f>
        <v>13.266414955336586</v>
      </c>
      <c r="Q52" s="33">
        <v>7450</v>
      </c>
      <c r="R52" s="82">
        <f>Q52/Q50*100</f>
        <v>13.527008624602816</v>
      </c>
      <c r="S52" s="33">
        <v>7652</v>
      </c>
      <c r="T52" s="82">
        <f>S52/S50*100</f>
        <v>13.438235397421938</v>
      </c>
      <c r="U52" s="33">
        <v>7479</v>
      </c>
      <c r="V52" s="81">
        <f>U52/U50*100</f>
        <v>13.172587491413775</v>
      </c>
      <c r="W52" s="33">
        <v>7460</v>
      </c>
      <c r="X52" s="81">
        <f>W52/W50*100</f>
        <v>13.314771185835653</v>
      </c>
      <c r="Y52" s="33">
        <v>7460</v>
      </c>
      <c r="Z52" s="81">
        <f>Y52/Y50*100</f>
        <v>13.106804645360789</v>
      </c>
      <c r="AA52" s="33">
        <v>7403</v>
      </c>
      <c r="AB52" s="81">
        <f>AA52/AA50*100</f>
        <v>13.007572962240612</v>
      </c>
      <c r="AC52" s="33">
        <v>7514</v>
      </c>
      <c r="AD52" s="81">
        <f>AC52/AC50*100</f>
        <v>12.966126555193181</v>
      </c>
    </row>
    <row r="53" spans="1:30">
      <c r="A53" s="514"/>
      <c r="B53" s="43" t="s">
        <v>83</v>
      </c>
      <c r="C53" s="33">
        <v>25803</v>
      </c>
      <c r="D53" s="80">
        <f>C53/C50*100</f>
        <v>43.832707629062121</v>
      </c>
      <c r="E53" s="33">
        <v>24861</v>
      </c>
      <c r="F53" s="48">
        <f>E53/E50*100</f>
        <v>43.336006135824853</v>
      </c>
      <c r="G53" s="33">
        <v>24623</v>
      </c>
      <c r="H53" s="48">
        <f>G53/G50*100</f>
        <v>44.201701791548487</v>
      </c>
      <c r="I53" s="33">
        <v>25304</v>
      </c>
      <c r="J53" s="48">
        <f>I53/I50*100</f>
        <v>45.499334699895712</v>
      </c>
      <c r="K53" s="33">
        <v>25402</v>
      </c>
      <c r="L53" s="48">
        <f>K53/K50*100</f>
        <v>46.448097423613518</v>
      </c>
      <c r="M53" s="33">
        <v>26452</v>
      </c>
      <c r="N53" s="48">
        <f>M53/M50*100</f>
        <v>47.455194560556862</v>
      </c>
      <c r="O53" s="33">
        <v>25647</v>
      </c>
      <c r="P53" s="48">
        <f>O53/O50*100</f>
        <v>47.236393774749061</v>
      </c>
      <c r="Q53" s="33">
        <v>25964</v>
      </c>
      <c r="R53" s="48">
        <f>Q53/Q50*100</f>
        <v>47.142986836132543</v>
      </c>
      <c r="S53" s="33">
        <v>26693</v>
      </c>
      <c r="T53" s="80">
        <f>S53/S50*100</f>
        <v>46.877524498612622</v>
      </c>
      <c r="U53" s="33">
        <v>26270</v>
      </c>
      <c r="V53" s="48">
        <f>U53/U50*100</f>
        <v>46.268735579548057</v>
      </c>
      <c r="W53" s="33">
        <v>25764</v>
      </c>
      <c r="X53" s="48">
        <f>W53/W50*100</f>
        <v>45.984150781751978</v>
      </c>
      <c r="Y53" s="33">
        <v>26995</v>
      </c>
      <c r="Z53" s="48">
        <f>Y53/Y50*100</f>
        <v>47.428711984117221</v>
      </c>
      <c r="AA53" s="33">
        <v>27164</v>
      </c>
      <c r="AB53" s="48">
        <f>AA53/AA50*100</f>
        <v>47.728989861718759</v>
      </c>
      <c r="AC53" s="33">
        <v>27706</v>
      </c>
      <c r="AD53" s="48">
        <f>AC53/AC50*100</f>
        <v>47.809356180221222</v>
      </c>
    </row>
    <row r="54" spans="1:30">
      <c r="A54" s="514"/>
      <c r="B54" s="43" t="s">
        <v>84</v>
      </c>
      <c r="C54" s="33">
        <v>1729</v>
      </c>
      <c r="D54" s="80">
        <f>C54/C50*100</f>
        <v>2.9371294613280785</v>
      </c>
      <c r="E54" s="33">
        <v>1493</v>
      </c>
      <c r="F54" s="48">
        <f>E54/E50*100</f>
        <v>2.6024961651094687</v>
      </c>
      <c r="G54" s="33">
        <v>1608</v>
      </c>
      <c r="H54" s="48">
        <f>G54/G50*100</f>
        <v>2.8865831328761713</v>
      </c>
      <c r="I54" s="33">
        <v>1451</v>
      </c>
      <c r="J54" s="48">
        <f>I54/I50*100</f>
        <v>2.6090552738519079</v>
      </c>
      <c r="K54" s="33">
        <v>1459</v>
      </c>
      <c r="L54" s="48">
        <f>K54/K50*100</f>
        <v>2.667812539998903</v>
      </c>
      <c r="M54" s="33">
        <v>1261</v>
      </c>
      <c r="N54" s="48">
        <f>M54/M50*100</f>
        <v>2.2622486141260474</v>
      </c>
      <c r="O54" s="33">
        <v>1328</v>
      </c>
      <c r="P54" s="48">
        <f>O54/O50*100</f>
        <v>2.4458974122847406</v>
      </c>
      <c r="Q54" s="33">
        <v>1337</v>
      </c>
      <c r="R54" s="48">
        <f>Q54/Q50*100</f>
        <v>2.4275987290059011</v>
      </c>
      <c r="S54" s="33">
        <v>1373</v>
      </c>
      <c r="T54" s="80">
        <f>S54/S50*100</f>
        <v>2.4112254574830532</v>
      </c>
      <c r="U54" s="33">
        <v>1371</v>
      </c>
      <c r="V54" s="48">
        <f>U54/U50*100</f>
        <v>2.4147101819398697</v>
      </c>
      <c r="W54" s="33">
        <v>1355</v>
      </c>
      <c r="X54" s="48">
        <f>W54/W50*100</f>
        <v>2.418433640322696</v>
      </c>
      <c r="Y54" s="33">
        <v>1273</v>
      </c>
      <c r="Z54" s="48">
        <f>Y54/Y50*100</f>
        <v>2.2365901224590194</v>
      </c>
      <c r="AA54" s="33">
        <v>1223</v>
      </c>
      <c r="AB54" s="48">
        <f>AA54/AA50*100</f>
        <v>2.1488939258165973</v>
      </c>
      <c r="AC54" s="33">
        <v>1309</v>
      </c>
      <c r="AD54" s="48">
        <f>AC54/AC50*100</f>
        <v>2.2588048523752824</v>
      </c>
    </row>
    <row r="55" spans="1:30">
      <c r="A55" s="514"/>
      <c r="B55" s="43" t="s">
        <v>85</v>
      </c>
      <c r="C55" s="34">
        <v>10756</v>
      </c>
      <c r="D55" s="66">
        <f>C55/C50*100</f>
        <v>18.271697215757555</v>
      </c>
      <c r="E55" s="34">
        <v>10801</v>
      </c>
      <c r="F55" s="44">
        <f>E55/E50*100</f>
        <v>18.827569376655976</v>
      </c>
      <c r="G55" s="34">
        <v>10485</v>
      </c>
      <c r="H55" s="44">
        <f>G55/G50*100</f>
        <v>18.822029942914586</v>
      </c>
      <c r="I55" s="34">
        <v>10815</v>
      </c>
      <c r="J55" s="44">
        <f>I55/I50*100</f>
        <v>19.446542237566081</v>
      </c>
      <c r="K55" s="34">
        <v>10433</v>
      </c>
      <c r="L55" s="44">
        <f>K55/K50*100</f>
        <v>19.076962460458226</v>
      </c>
      <c r="M55" s="34">
        <v>10626</v>
      </c>
      <c r="N55" s="44">
        <f>M55/M50*100</f>
        <v>19.063167148059776</v>
      </c>
      <c r="O55" s="34">
        <v>10613</v>
      </c>
      <c r="P55" s="44">
        <f>O55/O50*100</f>
        <v>19.546919605856893</v>
      </c>
      <c r="Q55" s="34">
        <v>10620</v>
      </c>
      <c r="R55" s="44">
        <f>Q55/Q50*100</f>
        <v>19.282796187017702</v>
      </c>
      <c r="S55" s="34">
        <v>11090</v>
      </c>
      <c r="T55" s="66">
        <f>S55/S50*100</f>
        <v>19.475957992343083</v>
      </c>
      <c r="U55" s="34">
        <v>11518</v>
      </c>
      <c r="V55" s="44">
        <f>U55/U50*100</f>
        <v>20.286383570812124</v>
      </c>
      <c r="W55" s="34">
        <v>11509</v>
      </c>
      <c r="X55" s="44">
        <f>W55/W50*100</f>
        <v>20.541514956807312</v>
      </c>
      <c r="Y55" s="34">
        <v>11357</v>
      </c>
      <c r="Z55" s="44">
        <f>Y55/Y50*100</f>
        <v>19.95361666988773</v>
      </c>
      <c r="AA55" s="34">
        <v>11222</v>
      </c>
      <c r="AB55" s="44">
        <f>AA55/AA50*100</f>
        <v>19.717814910477397</v>
      </c>
      <c r="AC55" s="34">
        <v>11646</v>
      </c>
      <c r="AD55" s="44">
        <f>AC55/AC50*100</f>
        <v>20.096288243516074</v>
      </c>
    </row>
    <row r="56" spans="1:30">
      <c r="A56" s="514"/>
      <c r="B56" s="43" t="s">
        <v>86</v>
      </c>
      <c r="C56" s="35">
        <v>0</v>
      </c>
      <c r="D56" s="49">
        <f>C56/C50*100</f>
        <v>0</v>
      </c>
      <c r="E56" s="36">
        <v>1060</v>
      </c>
      <c r="F56" s="82">
        <f>E56/E50*100</f>
        <v>1.8477199832659323</v>
      </c>
      <c r="G56" s="36">
        <v>1109</v>
      </c>
      <c r="H56" s="82">
        <f>G56/G50*100</f>
        <v>1.9908088895271605</v>
      </c>
      <c r="I56" s="36">
        <v>1073</v>
      </c>
      <c r="J56" s="81">
        <f>I56/I50*100</f>
        <v>1.9293703024418314</v>
      </c>
      <c r="K56" s="36">
        <v>959</v>
      </c>
      <c r="L56" s="82">
        <f>K56/K50*100</f>
        <v>1.7535519025763866</v>
      </c>
      <c r="M56" s="36">
        <v>892</v>
      </c>
      <c r="N56" s="82">
        <f>M56/M50*100</f>
        <v>1.6002583376688615</v>
      </c>
      <c r="O56" s="36">
        <v>852</v>
      </c>
      <c r="P56" s="82">
        <f>O56/O50*100</f>
        <v>1.5692052675200292</v>
      </c>
      <c r="Q56" s="36">
        <v>955</v>
      </c>
      <c r="R56" s="82">
        <f>Q56/Q50*100</f>
        <v>1.7339990921470723</v>
      </c>
      <c r="S56" s="36">
        <v>1079</v>
      </c>
      <c r="T56" s="82">
        <f>S56/S50*100</f>
        <v>1.8949106107969511</v>
      </c>
      <c r="U56" s="36">
        <v>1053</v>
      </c>
      <c r="V56" s="81">
        <f>U56/U50*100</f>
        <v>1.8546242316430948</v>
      </c>
      <c r="W56" s="36">
        <v>1077</v>
      </c>
      <c r="X56" s="81">
        <f>W56/W50*100</f>
        <v>1.9222531591347185</v>
      </c>
      <c r="Y56" s="36">
        <v>1114</v>
      </c>
      <c r="Z56" s="81">
        <f>Y56/Y50*100</f>
        <v>1.9572359751919461</v>
      </c>
      <c r="AA56" s="36">
        <v>1175</v>
      </c>
      <c r="AB56" s="81">
        <f>AA56/AA50*100</f>
        <v>2.0645546711647604</v>
      </c>
      <c r="AC56" s="36">
        <v>1107</v>
      </c>
      <c r="AD56" s="81">
        <f>AC56/AC50*100</f>
        <v>1.9102345084640471</v>
      </c>
    </row>
    <row r="57" spans="1:30">
      <c r="A57" s="515"/>
      <c r="B57" s="51" t="s">
        <v>87</v>
      </c>
      <c r="C57" s="52">
        <v>9206</v>
      </c>
      <c r="D57" s="84">
        <f>C57/C50*100</f>
        <v>15.638643042791378</v>
      </c>
      <c r="E57" s="52">
        <v>8357</v>
      </c>
      <c r="F57" s="53">
        <f>E57/E50*100</f>
        <v>14.567354622786223</v>
      </c>
      <c r="G57" s="52">
        <v>8015</v>
      </c>
      <c r="H57" s="53">
        <f>G57/G50*100</f>
        <v>14.388037195275194</v>
      </c>
      <c r="I57" s="52">
        <v>7399</v>
      </c>
      <c r="J57" s="53">
        <f>I57/I50*100</f>
        <v>13.30420397741576</v>
      </c>
      <c r="K57" s="52">
        <v>7029</v>
      </c>
      <c r="L57" s="53">
        <f>K57/K50*100</f>
        <v>12.852676040885736</v>
      </c>
      <c r="M57" s="52">
        <v>7261</v>
      </c>
      <c r="N57" s="53">
        <f>M57/M50*100</f>
        <v>13.026318150015248</v>
      </c>
      <c r="O57" s="52">
        <v>6693</v>
      </c>
      <c r="P57" s="53">
        <f>O57/O50*100</f>
        <v>12.327101943088682</v>
      </c>
      <c r="Q57" s="52">
        <v>6881</v>
      </c>
      <c r="R57" s="53">
        <f>Q57/Q50*100</f>
        <v>12.493871992737176</v>
      </c>
      <c r="S57" s="52">
        <v>7256</v>
      </c>
      <c r="T57" s="84">
        <f>S57/S50*100</f>
        <v>12.742790910048821</v>
      </c>
      <c r="U57" s="52">
        <v>7188</v>
      </c>
      <c r="V57" s="53">
        <f>U57/U50*100</f>
        <v>12.66005600859503</v>
      </c>
      <c r="W57" s="52">
        <v>6880</v>
      </c>
      <c r="X57" s="53">
        <f>W57/W50*100</f>
        <v>12.279574498465053</v>
      </c>
      <c r="Y57" s="52">
        <v>6769</v>
      </c>
      <c r="Z57" s="53">
        <f>Y57/Y50*100</f>
        <v>11.892756118558603</v>
      </c>
      <c r="AA57" s="52">
        <v>6750</v>
      </c>
      <c r="AB57" s="53">
        <f>AA57/AA50*100</f>
        <v>11.860207685414579</v>
      </c>
      <c r="AC57" s="52">
        <v>6806</v>
      </c>
      <c r="AD57" s="53">
        <f>AC57/AC50*100</f>
        <v>11.74440475574192</v>
      </c>
    </row>
    <row r="60" spans="1:30">
      <c r="A60" s="504" t="s">
        <v>4</v>
      </c>
      <c r="B60" s="504"/>
      <c r="C60" s="504"/>
      <c r="D60" s="504"/>
      <c r="E60" s="504"/>
      <c r="F60" s="504"/>
      <c r="G60" s="504"/>
      <c r="H60" s="504"/>
      <c r="I60" s="504"/>
      <c r="J60" s="504"/>
      <c r="K60" s="504"/>
      <c r="L60" s="504"/>
      <c r="M60" s="504"/>
      <c r="N60" s="504"/>
      <c r="O60" s="504"/>
      <c r="P60" s="504"/>
      <c r="Q60" s="504"/>
      <c r="R60" s="504"/>
      <c r="S60" s="504"/>
      <c r="T60" s="504"/>
      <c r="U60" s="504"/>
      <c r="V60" s="504"/>
      <c r="W60" s="504"/>
      <c r="X60" s="504"/>
      <c r="Y60" s="504"/>
      <c r="Z60" s="504"/>
      <c r="AA60" s="504"/>
      <c r="AB60" s="504"/>
      <c r="AC60" s="504"/>
      <c r="AD60" s="504"/>
    </row>
    <row r="61" spans="1:30">
      <c r="A61" s="499" t="s">
        <v>25</v>
      </c>
      <c r="B61" s="499"/>
      <c r="C61" s="499"/>
      <c r="D61" s="499"/>
      <c r="E61" s="499"/>
      <c r="F61" s="499"/>
      <c r="G61" s="499"/>
      <c r="H61" s="499"/>
      <c r="I61" s="499"/>
      <c r="J61" s="499"/>
      <c r="K61" s="499"/>
      <c r="L61" s="499"/>
      <c r="M61" s="499"/>
      <c r="N61" s="499"/>
      <c r="O61" s="499"/>
      <c r="P61" s="499"/>
      <c r="Q61" s="499"/>
      <c r="R61" s="499"/>
      <c r="S61" s="499"/>
      <c r="T61" s="499"/>
      <c r="U61" s="499"/>
      <c r="V61" s="499"/>
      <c r="W61" s="499"/>
      <c r="X61" s="499"/>
      <c r="Y61" s="499"/>
      <c r="Z61" s="499"/>
      <c r="AA61" s="499"/>
      <c r="AB61" s="499"/>
      <c r="AC61" s="499"/>
      <c r="AD61" s="499"/>
    </row>
    <row r="62" spans="1:30">
      <c r="A62" s="499"/>
      <c r="B62" s="499"/>
      <c r="C62" s="499"/>
      <c r="D62" s="499"/>
      <c r="E62" s="499"/>
      <c r="F62" s="499"/>
      <c r="G62" s="499"/>
      <c r="H62" s="499"/>
      <c r="I62" s="499"/>
      <c r="J62" s="499"/>
      <c r="K62" s="499"/>
      <c r="L62" s="499"/>
      <c r="M62" s="499"/>
      <c r="N62" s="499"/>
      <c r="O62" s="499"/>
      <c r="P62" s="499"/>
      <c r="Q62" s="499"/>
      <c r="R62" s="499"/>
      <c r="S62" s="499"/>
      <c r="T62" s="499"/>
      <c r="U62" s="499"/>
      <c r="V62" s="499"/>
      <c r="W62" s="499"/>
      <c r="X62" s="499"/>
      <c r="Y62" s="499"/>
      <c r="Z62" s="499"/>
      <c r="AA62" s="499"/>
      <c r="AB62" s="499"/>
      <c r="AC62" s="499"/>
      <c r="AD62" s="499"/>
    </row>
    <row r="63" spans="1:30">
      <c r="A63" s="499"/>
      <c r="B63" s="499"/>
      <c r="C63" s="499"/>
      <c r="D63" s="499"/>
      <c r="E63" s="499"/>
      <c r="F63" s="499"/>
      <c r="G63" s="499"/>
      <c r="H63" s="499"/>
      <c r="I63" s="499"/>
      <c r="J63" s="499"/>
      <c r="K63" s="499"/>
      <c r="L63" s="499"/>
      <c r="M63" s="499"/>
      <c r="N63" s="499"/>
      <c r="O63" s="499"/>
      <c r="P63" s="499"/>
      <c r="Q63" s="499"/>
      <c r="R63" s="499"/>
      <c r="S63" s="499"/>
      <c r="T63" s="499"/>
      <c r="U63" s="499"/>
      <c r="V63" s="499"/>
      <c r="W63" s="499"/>
      <c r="X63" s="499"/>
      <c r="Y63" s="499"/>
      <c r="Z63" s="499"/>
      <c r="AA63" s="499"/>
      <c r="AB63" s="499"/>
      <c r="AC63" s="499"/>
      <c r="AD63" s="499"/>
    </row>
    <row r="64" spans="1:30">
      <c r="A64" s="499"/>
      <c r="B64" s="499"/>
      <c r="C64" s="499"/>
      <c r="D64" s="499"/>
      <c r="E64" s="499"/>
      <c r="F64" s="499"/>
      <c r="G64" s="499"/>
      <c r="H64" s="499"/>
      <c r="I64" s="499"/>
      <c r="J64" s="499"/>
      <c r="K64" s="499"/>
      <c r="L64" s="499"/>
      <c r="M64" s="499"/>
      <c r="N64" s="499"/>
      <c r="O64" s="499"/>
      <c r="P64" s="499"/>
      <c r="Q64" s="499"/>
      <c r="R64" s="499"/>
      <c r="S64" s="499"/>
      <c r="T64" s="499"/>
      <c r="U64" s="499"/>
      <c r="V64" s="499"/>
      <c r="W64" s="499"/>
      <c r="X64" s="499"/>
      <c r="Y64" s="499"/>
      <c r="Z64" s="499"/>
      <c r="AA64" s="499"/>
      <c r="AB64" s="499"/>
      <c r="AC64" s="499"/>
      <c r="AD64" s="499"/>
    </row>
    <row r="65" spans="1:30">
      <c r="A65" s="499"/>
      <c r="B65" s="499"/>
      <c r="C65" s="499"/>
      <c r="D65" s="499"/>
      <c r="E65" s="499"/>
      <c r="F65" s="499"/>
      <c r="G65" s="499"/>
      <c r="H65" s="499"/>
      <c r="I65" s="499"/>
      <c r="J65" s="499"/>
      <c r="K65" s="499"/>
      <c r="L65" s="499"/>
      <c r="M65" s="499"/>
      <c r="N65" s="499"/>
      <c r="O65" s="499"/>
      <c r="P65" s="499"/>
      <c r="Q65" s="499"/>
      <c r="R65" s="499"/>
      <c r="S65" s="499"/>
      <c r="T65" s="499"/>
      <c r="U65" s="499"/>
      <c r="V65" s="499"/>
      <c r="W65" s="499"/>
      <c r="X65" s="499"/>
      <c r="Y65" s="499"/>
      <c r="Z65" s="499"/>
      <c r="AA65" s="499"/>
      <c r="AB65" s="499"/>
      <c r="AC65" s="499"/>
      <c r="AD65" s="499"/>
    </row>
    <row r="66" spans="1:30">
      <c r="A66" s="499"/>
      <c r="B66" s="499"/>
      <c r="C66" s="499"/>
      <c r="D66" s="499"/>
      <c r="E66" s="499"/>
      <c r="F66" s="499"/>
      <c r="G66" s="499"/>
      <c r="H66" s="499"/>
      <c r="I66" s="499"/>
      <c r="J66" s="499"/>
      <c r="K66" s="499"/>
      <c r="L66" s="499"/>
      <c r="M66" s="499"/>
      <c r="N66" s="499"/>
      <c r="O66" s="499"/>
      <c r="P66" s="499"/>
      <c r="Q66" s="499"/>
      <c r="R66" s="499"/>
      <c r="S66" s="499"/>
      <c r="T66" s="499"/>
      <c r="U66" s="499"/>
      <c r="V66" s="499"/>
      <c r="W66" s="499"/>
      <c r="X66" s="499"/>
      <c r="Y66" s="499"/>
      <c r="Z66" s="499"/>
      <c r="AA66" s="499"/>
      <c r="AB66" s="499"/>
      <c r="AC66" s="499"/>
      <c r="AD66" s="499"/>
    </row>
    <row r="67" spans="1:30">
      <c r="A67" s="499"/>
      <c r="B67" s="499"/>
      <c r="C67" s="499"/>
      <c r="D67" s="499"/>
      <c r="E67" s="499"/>
      <c r="F67" s="499"/>
      <c r="G67" s="499"/>
      <c r="H67" s="499"/>
      <c r="I67" s="499"/>
      <c r="J67" s="499"/>
      <c r="K67" s="499"/>
      <c r="L67" s="499"/>
      <c r="M67" s="499"/>
      <c r="N67" s="499"/>
      <c r="O67" s="499"/>
      <c r="P67" s="499"/>
      <c r="Q67" s="499"/>
      <c r="R67" s="499"/>
      <c r="S67" s="499"/>
      <c r="T67" s="499"/>
      <c r="U67" s="499"/>
      <c r="V67" s="499"/>
      <c r="W67" s="499"/>
      <c r="X67" s="499"/>
      <c r="Y67" s="499"/>
      <c r="Z67" s="499"/>
      <c r="AA67" s="499"/>
      <c r="AB67" s="499"/>
      <c r="AC67" s="499"/>
      <c r="AD67" s="499"/>
    </row>
    <row r="68" spans="1:30">
      <c r="A68" s="499"/>
      <c r="B68" s="499"/>
      <c r="C68" s="499"/>
      <c r="D68" s="499"/>
      <c r="E68" s="499"/>
      <c r="F68" s="499"/>
      <c r="G68" s="499"/>
      <c r="H68" s="499"/>
      <c r="I68" s="499"/>
      <c r="J68" s="499"/>
      <c r="K68" s="499"/>
      <c r="L68" s="499"/>
      <c r="M68" s="499"/>
      <c r="N68" s="499"/>
      <c r="O68" s="499"/>
      <c r="P68" s="499"/>
      <c r="Q68" s="499"/>
      <c r="R68" s="499"/>
      <c r="S68" s="499"/>
      <c r="T68" s="499"/>
      <c r="U68" s="499"/>
      <c r="V68" s="499"/>
      <c r="W68" s="499"/>
      <c r="X68" s="499"/>
      <c r="Y68" s="499"/>
      <c r="Z68" s="499"/>
      <c r="AA68" s="499"/>
      <c r="AB68" s="499"/>
      <c r="AC68" s="499"/>
      <c r="AD68" s="499"/>
    </row>
    <row r="70" spans="1:30">
      <c r="A70" s="3" t="s">
        <v>5</v>
      </c>
    </row>
  </sheetData>
  <mergeCells count="29">
    <mergeCell ref="A61:AD68"/>
    <mergeCell ref="A60:AD60"/>
    <mergeCell ref="AC16:AD16"/>
    <mergeCell ref="A1:AD1"/>
    <mergeCell ref="A3:AD3"/>
    <mergeCell ref="A4:AD7"/>
    <mergeCell ref="A8:AD8"/>
    <mergeCell ref="A9:AD12"/>
    <mergeCell ref="A13:AD13"/>
    <mergeCell ref="A15:AD15"/>
    <mergeCell ref="U16:V16"/>
    <mergeCell ref="A16:B17"/>
    <mergeCell ref="C16:D16"/>
    <mergeCell ref="E16:F16"/>
    <mergeCell ref="G16:H16"/>
    <mergeCell ref="Y16:Z16"/>
    <mergeCell ref="AA16:AB16"/>
    <mergeCell ref="S16:T16"/>
    <mergeCell ref="A50:A57"/>
    <mergeCell ref="O16:P16"/>
    <mergeCell ref="A26:A33"/>
    <mergeCell ref="A34:A41"/>
    <mergeCell ref="A18:A25"/>
    <mergeCell ref="I16:J16"/>
    <mergeCell ref="K16:L16"/>
    <mergeCell ref="M16:N16"/>
    <mergeCell ref="W16:X16"/>
    <mergeCell ref="A42:A49"/>
    <mergeCell ref="Q16:R16"/>
  </mergeCells>
  <hyperlinks>
    <hyperlink ref="A70" location="Titelseite!A1" display="zurück zum Inhaltsverzeichnis" xr:uid="{00000000-0004-0000-0400-000000000000}"/>
  </hyperlinks>
  <pageMargins left="0.7" right="0.7" top="0.78740157499999996" bottom="0.78740157499999996"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70"/>
  <sheetViews>
    <sheetView zoomScaleNormal="100" workbookViewId="0">
      <selection sqref="A1:AD1"/>
    </sheetView>
  </sheetViews>
  <sheetFormatPr baseColWidth="10" defaultRowHeight="15"/>
  <cols>
    <col min="2" max="2" width="20.7109375" customWidth="1"/>
    <col min="3" max="15" width="9.7109375" hidden="1" customWidth="1"/>
    <col min="16" max="17" width="9.7109375" customWidth="1"/>
    <col min="18" max="18" width="9.7109375" hidden="1" customWidth="1"/>
    <col min="19" max="20" width="9.7109375" customWidth="1"/>
    <col min="21" max="21" width="9.7109375" hidden="1" customWidth="1"/>
    <col min="22" max="23" width="9.7109375" customWidth="1"/>
    <col min="24" max="24" width="9.7109375" hidden="1" customWidth="1"/>
    <col min="25" max="26" width="9.7109375" customWidth="1"/>
    <col min="27" max="27" width="9.7109375" hidden="1" customWidth="1"/>
    <col min="28" max="29" width="9.7109375" customWidth="1"/>
    <col min="30" max="30" width="9.7109375" hidden="1" customWidth="1"/>
    <col min="31" max="32" width="9.7109375" customWidth="1"/>
    <col min="33" max="33" width="9.7109375" hidden="1" customWidth="1"/>
    <col min="34" max="35" width="9.7109375" customWidth="1"/>
    <col min="36" max="36" width="9.7109375" hidden="1" customWidth="1"/>
    <col min="37" max="48" width="9.7109375" customWidth="1"/>
  </cols>
  <sheetData>
    <row r="1" spans="1:44" ht="18.75">
      <c r="A1" s="498" t="s">
        <v>153</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c r="AH1" s="498"/>
      <c r="AI1" s="498"/>
      <c r="AJ1" s="498"/>
      <c r="AK1" s="498"/>
      <c r="AL1" s="498"/>
      <c r="AM1" s="498"/>
      <c r="AN1" s="498"/>
      <c r="AO1" s="498"/>
      <c r="AP1" s="498"/>
      <c r="AQ1" s="498"/>
      <c r="AR1" s="498"/>
    </row>
    <row r="3" spans="1:44" ht="15.75">
      <c r="A3" s="497" t="s">
        <v>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row>
    <row r="4" spans="1:44">
      <c r="A4" s="499" t="s">
        <v>148</v>
      </c>
      <c r="B4" s="499"/>
      <c r="C4" s="499"/>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row>
    <row r="5" spans="1:44">
      <c r="A5" s="499"/>
      <c r="B5" s="499"/>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c r="AM5" s="499"/>
      <c r="AN5" s="499"/>
      <c r="AO5" s="499"/>
      <c r="AP5" s="499"/>
      <c r="AQ5" s="499"/>
      <c r="AR5" s="499"/>
    </row>
    <row r="6" spans="1:44">
      <c r="A6" s="499"/>
      <c r="B6" s="499"/>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H6" s="499"/>
      <c r="AI6" s="499"/>
      <c r="AJ6" s="499"/>
      <c r="AK6" s="499"/>
      <c r="AL6" s="499"/>
      <c r="AM6" s="499"/>
      <c r="AN6" s="499"/>
      <c r="AO6" s="499"/>
      <c r="AP6" s="499"/>
      <c r="AQ6" s="499"/>
      <c r="AR6" s="499"/>
    </row>
    <row r="7" spans="1:44">
      <c r="A7" s="499"/>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499"/>
      <c r="AI7" s="499"/>
      <c r="AJ7" s="499"/>
      <c r="AK7" s="499"/>
      <c r="AL7" s="499"/>
      <c r="AM7" s="499"/>
      <c r="AN7" s="499"/>
      <c r="AO7" s="499"/>
      <c r="AP7" s="499"/>
      <c r="AQ7" s="499"/>
      <c r="AR7" s="499"/>
    </row>
    <row r="8" spans="1:44" ht="15.75">
      <c r="A8" s="497" t="s">
        <v>1</v>
      </c>
      <c r="B8" s="497"/>
      <c r="C8" s="497"/>
      <c r="D8" s="497"/>
      <c r="E8" s="497"/>
      <c r="F8" s="497"/>
      <c r="G8" s="497"/>
      <c r="H8" s="497"/>
      <c r="I8" s="497"/>
      <c r="J8" s="497"/>
      <c r="K8" s="497"/>
      <c r="L8" s="497"/>
      <c r="M8" s="497"/>
      <c r="N8" s="497"/>
      <c r="O8" s="497"/>
      <c r="P8" s="497"/>
      <c r="Q8" s="497"/>
      <c r="R8" s="497"/>
      <c r="S8" s="497"/>
      <c r="T8" s="497"/>
      <c r="U8" s="497"/>
      <c r="V8" s="497"/>
      <c r="W8" s="497"/>
      <c r="X8" s="497"/>
      <c r="Y8" s="497"/>
      <c r="Z8" s="497"/>
      <c r="AA8" s="497"/>
      <c r="AB8" s="497"/>
      <c r="AC8" s="497"/>
      <c r="AD8" s="497"/>
      <c r="AE8" s="497"/>
      <c r="AF8" s="497"/>
      <c r="AG8" s="497"/>
      <c r="AH8" s="497"/>
      <c r="AI8" s="497"/>
      <c r="AJ8" s="497"/>
      <c r="AK8" s="497"/>
      <c r="AL8" s="497"/>
      <c r="AM8" s="497"/>
      <c r="AN8" s="497"/>
      <c r="AO8" s="497"/>
      <c r="AP8" s="497"/>
      <c r="AQ8" s="497"/>
      <c r="AR8" s="497"/>
    </row>
    <row r="9" spans="1:44" ht="15" customHeight="1">
      <c r="A9" s="520" t="s">
        <v>29</v>
      </c>
      <c r="B9" s="520"/>
      <c r="C9" s="520"/>
      <c r="D9" s="520"/>
      <c r="E9" s="520"/>
      <c r="F9" s="520"/>
      <c r="G9" s="520"/>
      <c r="H9" s="520"/>
      <c r="I9" s="520"/>
      <c r="J9" s="520"/>
      <c r="K9" s="520"/>
      <c r="L9" s="520"/>
      <c r="M9" s="520"/>
      <c r="N9" s="520"/>
      <c r="O9" s="520"/>
      <c r="P9" s="520"/>
      <c r="Q9" s="520"/>
      <c r="R9" s="520"/>
      <c r="S9" s="520"/>
      <c r="T9" s="520"/>
      <c r="U9" s="520"/>
      <c r="V9" s="520"/>
      <c r="W9" s="520"/>
      <c r="X9" s="520"/>
      <c r="Y9" s="520"/>
      <c r="Z9" s="520"/>
      <c r="AA9" s="520"/>
      <c r="AB9" s="520"/>
      <c r="AC9" s="520"/>
      <c r="AD9" s="520"/>
      <c r="AE9" s="520"/>
      <c r="AF9" s="520"/>
      <c r="AG9" s="520"/>
      <c r="AH9" s="520"/>
      <c r="AI9" s="520"/>
      <c r="AJ9" s="520"/>
      <c r="AK9" s="520"/>
      <c r="AL9" s="520"/>
      <c r="AM9" s="520"/>
      <c r="AN9" s="520"/>
      <c r="AO9" s="520"/>
      <c r="AP9" s="520"/>
      <c r="AQ9" s="520"/>
      <c r="AR9" s="520"/>
    </row>
    <row r="10" spans="1:44">
      <c r="A10" s="520"/>
      <c r="B10" s="520"/>
      <c r="C10" s="520"/>
      <c r="D10" s="520"/>
      <c r="E10" s="520"/>
      <c r="F10" s="520"/>
      <c r="G10" s="520"/>
      <c r="H10" s="520"/>
      <c r="I10" s="520"/>
      <c r="J10" s="520"/>
      <c r="K10" s="520"/>
      <c r="L10" s="520"/>
      <c r="M10" s="520"/>
      <c r="N10" s="520"/>
      <c r="O10" s="520"/>
      <c r="P10" s="520"/>
      <c r="Q10" s="520"/>
      <c r="R10" s="520"/>
      <c r="S10" s="520"/>
      <c r="T10" s="520"/>
      <c r="U10" s="520"/>
      <c r="V10" s="520"/>
      <c r="W10" s="520"/>
      <c r="X10" s="520"/>
      <c r="Y10" s="520"/>
      <c r="Z10" s="520"/>
      <c r="AA10" s="520"/>
      <c r="AB10" s="520"/>
      <c r="AC10" s="520"/>
      <c r="AD10" s="520"/>
      <c r="AE10" s="520"/>
      <c r="AF10" s="520"/>
      <c r="AG10" s="520"/>
      <c r="AH10" s="520"/>
      <c r="AI10" s="520"/>
      <c r="AJ10" s="520"/>
      <c r="AK10" s="520"/>
      <c r="AL10" s="520"/>
      <c r="AM10" s="520"/>
      <c r="AN10" s="520"/>
      <c r="AO10" s="520"/>
      <c r="AP10" s="520"/>
      <c r="AQ10" s="520"/>
      <c r="AR10" s="520"/>
    </row>
    <row r="11" spans="1:44">
      <c r="A11" s="520"/>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20"/>
      <c r="Z11" s="520"/>
      <c r="AA11" s="520"/>
      <c r="AB11" s="520"/>
      <c r="AC11" s="520"/>
      <c r="AD11" s="520"/>
      <c r="AE11" s="520"/>
      <c r="AF11" s="520"/>
      <c r="AG11" s="520"/>
      <c r="AH11" s="520"/>
      <c r="AI11" s="520"/>
      <c r="AJ11" s="520"/>
      <c r="AK11" s="520"/>
      <c r="AL11" s="520"/>
      <c r="AM11" s="520"/>
      <c r="AN11" s="520"/>
      <c r="AO11" s="520"/>
      <c r="AP11" s="520"/>
      <c r="AQ11" s="520"/>
      <c r="AR11" s="520"/>
    </row>
    <row r="12" spans="1:44">
      <c r="A12" s="520"/>
      <c r="B12" s="520"/>
      <c r="C12" s="520"/>
      <c r="D12" s="520"/>
      <c r="E12" s="520"/>
      <c r="F12" s="520"/>
      <c r="G12" s="520"/>
      <c r="H12" s="520"/>
      <c r="I12" s="520"/>
      <c r="J12" s="520"/>
      <c r="K12" s="520"/>
      <c r="L12" s="520"/>
      <c r="M12" s="520"/>
      <c r="N12" s="520"/>
      <c r="O12" s="520"/>
      <c r="P12" s="520"/>
      <c r="Q12" s="520"/>
      <c r="R12" s="520"/>
      <c r="S12" s="520"/>
      <c r="T12" s="520"/>
      <c r="U12" s="520"/>
      <c r="V12" s="520"/>
      <c r="W12" s="520"/>
      <c r="X12" s="520"/>
      <c r="Y12" s="520"/>
      <c r="Z12" s="520"/>
      <c r="AA12" s="520"/>
      <c r="AB12" s="520"/>
      <c r="AC12" s="520"/>
      <c r="AD12" s="520"/>
      <c r="AE12" s="520"/>
      <c r="AF12" s="520"/>
      <c r="AG12" s="520"/>
      <c r="AH12" s="520"/>
      <c r="AI12" s="520"/>
      <c r="AJ12" s="520"/>
      <c r="AK12" s="520"/>
      <c r="AL12" s="520"/>
      <c r="AM12" s="520"/>
      <c r="AN12" s="520"/>
      <c r="AO12" s="520"/>
      <c r="AP12" s="520"/>
      <c r="AQ12" s="520"/>
      <c r="AR12" s="520"/>
    </row>
    <row r="13" spans="1:44" ht="15.75">
      <c r="A13" s="497" t="s">
        <v>2</v>
      </c>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497"/>
    </row>
    <row r="15" spans="1:44">
      <c r="A15" s="510" t="s">
        <v>149</v>
      </c>
      <c r="B15" s="510"/>
      <c r="C15" s="510"/>
      <c r="D15" s="510"/>
      <c r="E15" s="510"/>
      <c r="F15" s="510"/>
      <c r="G15" s="510"/>
      <c r="H15" s="510"/>
      <c r="I15" s="510"/>
      <c r="J15" s="510"/>
      <c r="K15" s="510"/>
      <c r="L15" s="510"/>
      <c r="M15" s="510"/>
      <c r="N15" s="510"/>
      <c r="O15" s="510"/>
      <c r="P15" s="510"/>
      <c r="Q15" s="510"/>
      <c r="R15" s="510"/>
      <c r="S15" s="510"/>
      <c r="T15" s="510"/>
      <c r="U15" s="510"/>
      <c r="V15" s="510"/>
      <c r="W15" s="510"/>
      <c r="X15" s="510"/>
      <c r="Y15" s="510"/>
      <c r="Z15" s="510"/>
      <c r="AA15" s="510"/>
      <c r="AB15" s="510"/>
      <c r="AC15" s="510"/>
      <c r="AD15" s="510"/>
      <c r="AE15" s="510"/>
      <c r="AF15" s="510"/>
      <c r="AG15" s="510"/>
      <c r="AH15" s="510"/>
      <c r="AI15" s="510"/>
      <c r="AJ15" s="510"/>
      <c r="AK15" s="510"/>
      <c r="AL15" s="510"/>
      <c r="AM15" s="510"/>
      <c r="AN15" s="510"/>
      <c r="AO15" s="510"/>
      <c r="AP15" s="510"/>
      <c r="AQ15" s="510"/>
      <c r="AR15" s="510"/>
    </row>
    <row r="16" spans="1:44">
      <c r="A16" s="505"/>
      <c r="B16" s="506"/>
      <c r="C16" s="509" t="s">
        <v>12</v>
      </c>
      <c r="D16" s="509"/>
      <c r="E16" s="509"/>
      <c r="F16" s="502" t="s">
        <v>13</v>
      </c>
      <c r="G16" s="509"/>
      <c r="H16" s="503"/>
      <c r="I16" s="509" t="s">
        <v>14</v>
      </c>
      <c r="J16" s="509"/>
      <c r="K16" s="509"/>
      <c r="L16" s="502" t="s">
        <v>15</v>
      </c>
      <c r="M16" s="509"/>
      <c r="N16" s="503"/>
      <c r="O16" s="502" t="s">
        <v>16</v>
      </c>
      <c r="P16" s="509"/>
      <c r="Q16" s="503"/>
      <c r="R16" s="509" t="s">
        <v>17</v>
      </c>
      <c r="S16" s="509"/>
      <c r="T16" s="503"/>
      <c r="U16" s="502" t="s">
        <v>18</v>
      </c>
      <c r="V16" s="509"/>
      <c r="W16" s="503"/>
      <c r="X16" s="509" t="s">
        <v>19</v>
      </c>
      <c r="Y16" s="509"/>
      <c r="Z16" s="503"/>
      <c r="AA16" s="502" t="s">
        <v>20</v>
      </c>
      <c r="AB16" s="509"/>
      <c r="AC16" s="503"/>
      <c r="AD16" s="509" t="s">
        <v>21</v>
      </c>
      <c r="AE16" s="509"/>
      <c r="AF16" s="503"/>
      <c r="AG16" s="502" t="s">
        <v>78</v>
      </c>
      <c r="AH16" s="509"/>
      <c r="AI16" s="503"/>
      <c r="AJ16" s="509" t="s">
        <v>163</v>
      </c>
      <c r="AK16" s="509"/>
      <c r="AL16" s="503"/>
      <c r="AM16" s="502" t="s">
        <v>216</v>
      </c>
      <c r="AN16" s="509"/>
      <c r="AO16" s="503"/>
      <c r="AP16" s="502" t="s">
        <v>216</v>
      </c>
      <c r="AQ16" s="509"/>
      <c r="AR16" s="503"/>
    </row>
    <row r="17" spans="1:44" ht="45">
      <c r="A17" s="518"/>
      <c r="B17" s="519"/>
      <c r="C17" s="69" t="s">
        <v>102</v>
      </c>
      <c r="D17" s="236" t="s">
        <v>217</v>
      </c>
      <c r="E17" s="236" t="s">
        <v>27</v>
      </c>
      <c r="F17" s="71" t="s">
        <v>102</v>
      </c>
      <c r="G17" s="236" t="s">
        <v>217</v>
      </c>
      <c r="H17" s="236" t="s">
        <v>27</v>
      </c>
      <c r="I17" s="71" t="s">
        <v>102</v>
      </c>
      <c r="J17" s="236" t="s">
        <v>217</v>
      </c>
      <c r="K17" s="236" t="s">
        <v>27</v>
      </c>
      <c r="L17" s="71" t="s">
        <v>102</v>
      </c>
      <c r="M17" s="236" t="s">
        <v>218</v>
      </c>
      <c r="N17" s="236" t="s">
        <v>27</v>
      </c>
      <c r="O17" s="71" t="s">
        <v>102</v>
      </c>
      <c r="P17" s="37" t="s">
        <v>218</v>
      </c>
      <c r="Q17" s="70" t="s">
        <v>27</v>
      </c>
      <c r="R17" s="69" t="s">
        <v>102</v>
      </c>
      <c r="S17" s="236" t="s">
        <v>218</v>
      </c>
      <c r="T17" s="39" t="s">
        <v>27</v>
      </c>
      <c r="U17" s="71" t="s">
        <v>102</v>
      </c>
      <c r="V17" s="236" t="s">
        <v>218</v>
      </c>
      <c r="W17" s="39" t="s">
        <v>27</v>
      </c>
      <c r="X17" s="69" t="s">
        <v>102</v>
      </c>
      <c r="Y17" s="236" t="s">
        <v>218</v>
      </c>
      <c r="Z17" s="39" t="s">
        <v>27</v>
      </c>
      <c r="AA17" s="71" t="s">
        <v>102</v>
      </c>
      <c r="AB17" s="236" t="s">
        <v>218</v>
      </c>
      <c r="AC17" s="39" t="s">
        <v>27</v>
      </c>
      <c r="AD17" s="69" t="s">
        <v>102</v>
      </c>
      <c r="AE17" s="236" t="s">
        <v>218</v>
      </c>
      <c r="AF17" s="39" t="s">
        <v>27</v>
      </c>
      <c r="AG17" s="71" t="s">
        <v>102</v>
      </c>
      <c r="AH17" s="236" t="s">
        <v>218</v>
      </c>
      <c r="AI17" s="39" t="s">
        <v>27</v>
      </c>
      <c r="AJ17" s="69" t="s">
        <v>102</v>
      </c>
      <c r="AK17" s="236" t="s">
        <v>218</v>
      </c>
      <c r="AL17" s="39" t="s">
        <v>27</v>
      </c>
      <c r="AM17" s="71" t="s">
        <v>102</v>
      </c>
      <c r="AN17" s="236" t="s">
        <v>218</v>
      </c>
      <c r="AO17" s="39" t="s">
        <v>27</v>
      </c>
      <c r="AP17" s="71" t="s">
        <v>102</v>
      </c>
      <c r="AQ17" s="236" t="s">
        <v>218</v>
      </c>
      <c r="AR17" s="39" t="s">
        <v>27</v>
      </c>
    </row>
    <row r="18" spans="1:44">
      <c r="A18" s="511" t="s">
        <v>22</v>
      </c>
      <c r="B18" s="89" t="s">
        <v>219</v>
      </c>
      <c r="C18" s="350">
        <v>2678</v>
      </c>
      <c r="D18" s="349">
        <v>1227</v>
      </c>
      <c r="E18" s="344">
        <f>D18/C18*100</f>
        <v>45.817774458551156</v>
      </c>
      <c r="F18" s="90">
        <v>2579</v>
      </c>
      <c r="G18" s="349">
        <v>1231</v>
      </c>
      <c r="H18" s="344">
        <f>G18/F18*100</f>
        <v>47.731678945327651</v>
      </c>
      <c r="I18" s="90">
        <v>2512</v>
      </c>
      <c r="J18" s="349">
        <v>1211</v>
      </c>
      <c r="K18" s="344">
        <f>J18/I18*100</f>
        <v>48.208598726114651</v>
      </c>
      <c r="L18" s="90">
        <v>2451</v>
      </c>
      <c r="M18" s="349">
        <v>1186</v>
      </c>
      <c r="N18" s="344">
        <f>M18/L18*100</f>
        <v>48.388412892696856</v>
      </c>
      <c r="O18" s="90">
        <v>2550</v>
      </c>
      <c r="P18" s="349">
        <v>1203</v>
      </c>
      <c r="Q18" s="344">
        <f>P18/O18*100</f>
        <v>47.17647058823529</v>
      </c>
      <c r="R18" s="350">
        <v>2658</v>
      </c>
      <c r="S18" s="349">
        <v>1268</v>
      </c>
      <c r="T18" s="344">
        <f>S18/R18*100</f>
        <v>47.705041384499623</v>
      </c>
      <c r="U18" s="90">
        <v>2540</v>
      </c>
      <c r="V18" s="349">
        <v>1237</v>
      </c>
      <c r="W18" s="344">
        <f>V18/U18*100</f>
        <v>48.7007874015748</v>
      </c>
      <c r="X18" s="350">
        <v>2662</v>
      </c>
      <c r="Y18" s="349">
        <v>1266</v>
      </c>
      <c r="Z18" s="344">
        <f>Y18/X18*100</f>
        <v>47.558226897069872</v>
      </c>
      <c r="AA18" s="90">
        <v>2747</v>
      </c>
      <c r="AB18" s="349">
        <v>1318</v>
      </c>
      <c r="AC18" s="344">
        <f>AB18/AA18*100</f>
        <v>47.979614124499456</v>
      </c>
      <c r="AD18" s="350">
        <v>2804</v>
      </c>
      <c r="AE18" s="349">
        <v>1359</v>
      </c>
      <c r="AF18" s="344">
        <f>AE18/AD18*100</f>
        <v>48.466476462196859</v>
      </c>
      <c r="AG18" s="90">
        <v>2690</v>
      </c>
      <c r="AH18" s="349">
        <v>1323</v>
      </c>
      <c r="AI18" s="344">
        <f>AH18/AG18*100</f>
        <v>49.182156133828997</v>
      </c>
      <c r="AJ18" s="350">
        <f>SUM(AJ19:AJ25)</f>
        <v>2742</v>
      </c>
      <c r="AK18" s="349">
        <f>SUM(AK19:AK25)</f>
        <v>1339</v>
      </c>
      <c r="AL18" s="344">
        <f>AK18/AJ18*100</f>
        <v>48.832968636032092</v>
      </c>
      <c r="AM18" s="41">
        <f>'C3'!AA18</f>
        <v>2703</v>
      </c>
      <c r="AN18" s="349">
        <f>SUM(AN19:AN25)</f>
        <v>1240</v>
      </c>
      <c r="AO18" s="344">
        <f>AN18/AM18*100</f>
        <v>45.874953755086942</v>
      </c>
      <c r="AP18" s="41">
        <f>'C3'!AC18</f>
        <v>2641</v>
      </c>
      <c r="AQ18" s="349">
        <f>SUM(AQ19:AQ25)</f>
        <v>1294</v>
      </c>
      <c r="AR18" s="344">
        <f>AQ18/AP18*100</f>
        <v>48.996592199924272</v>
      </c>
    </row>
    <row r="19" spans="1:44" ht="15" customHeight="1">
      <c r="A19" s="512"/>
      <c r="B19" s="74" t="s">
        <v>81</v>
      </c>
      <c r="C19" s="346">
        <v>121</v>
      </c>
      <c r="D19" s="67">
        <v>35</v>
      </c>
      <c r="E19" s="44">
        <f>D19/C19*100</f>
        <v>28.925619834710741</v>
      </c>
      <c r="F19" s="75">
        <v>118</v>
      </c>
      <c r="G19" s="67">
        <v>40</v>
      </c>
      <c r="H19" s="44">
        <f>G19/F19*100</f>
        <v>33.898305084745758</v>
      </c>
      <c r="I19" s="75">
        <v>76</v>
      </c>
      <c r="J19" s="67">
        <v>30</v>
      </c>
      <c r="K19" s="44">
        <f>J19/I19*100</f>
        <v>39.473684210526315</v>
      </c>
      <c r="L19" s="75">
        <v>86</v>
      </c>
      <c r="M19" s="67">
        <v>27</v>
      </c>
      <c r="N19" s="44">
        <f>M19/L19*100</f>
        <v>31.395348837209301</v>
      </c>
      <c r="O19" s="75">
        <v>84</v>
      </c>
      <c r="P19" s="67">
        <v>25</v>
      </c>
      <c r="Q19" s="44">
        <f>P19/O19*100</f>
        <v>29.761904761904763</v>
      </c>
      <c r="R19" s="346">
        <v>70</v>
      </c>
      <c r="S19" s="67">
        <v>24</v>
      </c>
      <c r="T19" s="44">
        <f>S19/R19*100</f>
        <v>34.285714285714285</v>
      </c>
      <c r="U19" s="75">
        <v>74</v>
      </c>
      <c r="V19" s="67">
        <v>25</v>
      </c>
      <c r="W19" s="44">
        <f>V19/U19*100</f>
        <v>33.783783783783782</v>
      </c>
      <c r="X19" s="346">
        <v>83</v>
      </c>
      <c r="Y19" s="67">
        <v>24</v>
      </c>
      <c r="Z19" s="44">
        <f>Y19/X19*100</f>
        <v>28.915662650602407</v>
      </c>
      <c r="AA19" s="75">
        <v>79</v>
      </c>
      <c r="AB19" s="67">
        <v>22</v>
      </c>
      <c r="AC19" s="44">
        <f>AB19/AA19*100</f>
        <v>27.848101265822784</v>
      </c>
      <c r="AD19" s="346">
        <v>115</v>
      </c>
      <c r="AE19" s="67">
        <v>27</v>
      </c>
      <c r="AF19" s="44">
        <f>AE19/AD19*100</f>
        <v>23.478260869565219</v>
      </c>
      <c r="AG19" s="75">
        <v>90</v>
      </c>
      <c r="AH19" s="67">
        <v>26</v>
      </c>
      <c r="AI19" s="44">
        <f>AH19/AG19*100</f>
        <v>28.888888888888886</v>
      </c>
      <c r="AJ19" s="346">
        <v>104</v>
      </c>
      <c r="AK19" s="67">
        <v>41</v>
      </c>
      <c r="AL19" s="44">
        <f>AK19/AJ19*100</f>
        <v>39.42307692307692</v>
      </c>
      <c r="AM19" s="34">
        <f>'C3'!AA19</f>
        <v>120</v>
      </c>
      <c r="AN19" s="67">
        <v>30</v>
      </c>
      <c r="AO19" s="44">
        <f>AN19/AM19*100</f>
        <v>25</v>
      </c>
      <c r="AP19" s="34">
        <f>'C3'!AC19</f>
        <v>97</v>
      </c>
      <c r="AQ19" s="67">
        <v>27</v>
      </c>
      <c r="AR19" s="44">
        <f>AQ19/AP19*100</f>
        <v>27.835051546391753</v>
      </c>
    </row>
    <row r="20" spans="1:44" ht="15" hidden="1" customHeight="1">
      <c r="A20" s="512"/>
      <c r="B20" s="330" t="s">
        <v>82</v>
      </c>
      <c r="C20" s="77">
        <v>0</v>
      </c>
      <c r="D20" s="46">
        <v>0</v>
      </c>
      <c r="E20" s="47">
        <v>0</v>
      </c>
      <c r="F20" s="75">
        <v>0</v>
      </c>
      <c r="G20" s="46">
        <v>0</v>
      </c>
      <c r="H20" s="47">
        <v>0</v>
      </c>
      <c r="I20" s="78">
        <v>0</v>
      </c>
      <c r="J20" s="46">
        <v>0</v>
      </c>
      <c r="K20" s="47">
        <v>0</v>
      </c>
      <c r="L20" s="78">
        <v>0</v>
      </c>
      <c r="M20" s="46">
        <v>0</v>
      </c>
      <c r="N20" s="47">
        <v>0</v>
      </c>
      <c r="O20" s="78">
        <v>0</v>
      </c>
      <c r="P20" s="46">
        <v>0</v>
      </c>
      <c r="Q20" s="47">
        <v>0</v>
      </c>
      <c r="R20" s="77">
        <v>0</v>
      </c>
      <c r="S20" s="46">
        <v>0</v>
      </c>
      <c r="T20" s="47">
        <v>0</v>
      </c>
      <c r="U20" s="76">
        <v>0</v>
      </c>
      <c r="V20" s="46">
        <v>0</v>
      </c>
      <c r="W20" s="47">
        <v>0</v>
      </c>
      <c r="X20" s="77">
        <v>0</v>
      </c>
      <c r="Y20" s="46">
        <v>0</v>
      </c>
      <c r="Z20" s="47">
        <v>0</v>
      </c>
      <c r="AA20" s="78">
        <v>0</v>
      </c>
      <c r="AB20" s="46">
        <v>0</v>
      </c>
      <c r="AC20" s="47">
        <v>0</v>
      </c>
      <c r="AD20" s="345">
        <v>0</v>
      </c>
      <c r="AE20" s="46">
        <v>0</v>
      </c>
      <c r="AF20" s="46">
        <v>0</v>
      </c>
      <c r="AG20" s="78">
        <v>0</v>
      </c>
      <c r="AH20" s="46">
        <v>0</v>
      </c>
      <c r="AI20" s="47">
        <v>0</v>
      </c>
      <c r="AJ20" s="345">
        <v>0</v>
      </c>
      <c r="AK20" s="46">
        <v>0</v>
      </c>
      <c r="AL20" s="47">
        <v>0</v>
      </c>
      <c r="AM20" s="33">
        <f>'C3'!AA20</f>
        <v>0</v>
      </c>
      <c r="AN20" s="46">
        <v>0</v>
      </c>
      <c r="AO20" s="47">
        <v>0</v>
      </c>
      <c r="AP20" s="33">
        <f>'C3'!AC20</f>
        <v>0</v>
      </c>
      <c r="AQ20" s="46">
        <v>0</v>
      </c>
      <c r="AR20" s="47">
        <v>0</v>
      </c>
    </row>
    <row r="21" spans="1:44">
      <c r="A21" s="512"/>
      <c r="B21" s="330" t="s">
        <v>83</v>
      </c>
      <c r="C21" s="345">
        <v>1220</v>
      </c>
      <c r="D21" s="126">
        <v>585</v>
      </c>
      <c r="E21" s="44">
        <f>D21/C21*100</f>
        <v>47.950819672131146</v>
      </c>
      <c r="F21" s="78">
        <v>1183</v>
      </c>
      <c r="G21" s="126">
        <v>595</v>
      </c>
      <c r="H21" s="44">
        <f>G21/F21*100</f>
        <v>50.295857988165679</v>
      </c>
      <c r="I21" s="78">
        <v>1178</v>
      </c>
      <c r="J21" s="126">
        <v>599</v>
      </c>
      <c r="K21" s="44">
        <f>J21/I21*100</f>
        <v>50.848896434634973</v>
      </c>
      <c r="L21" s="78">
        <v>1194</v>
      </c>
      <c r="M21" s="126">
        <v>624</v>
      </c>
      <c r="N21" s="44">
        <f>M21/L21*100</f>
        <v>52.261306532663319</v>
      </c>
      <c r="O21" s="78">
        <v>1248</v>
      </c>
      <c r="P21" s="126">
        <v>622</v>
      </c>
      <c r="Q21" s="44">
        <f>P21/O21*100</f>
        <v>49.839743589743591</v>
      </c>
      <c r="R21" s="345">
        <v>1332</v>
      </c>
      <c r="S21" s="126">
        <v>650</v>
      </c>
      <c r="T21" s="44">
        <f>S21/R21*100</f>
        <v>48.798798798798799</v>
      </c>
      <c r="U21" s="78">
        <v>1299</v>
      </c>
      <c r="V21" s="126">
        <v>654</v>
      </c>
      <c r="W21" s="44">
        <f>V21/U21*100</f>
        <v>50.346420323325638</v>
      </c>
      <c r="X21" s="345">
        <v>1358</v>
      </c>
      <c r="Y21" s="126">
        <v>645</v>
      </c>
      <c r="Z21" s="44">
        <f t="shared" ref="Z21:Z31" si="0">Y21/X21*100</f>
        <v>47.496318114874811</v>
      </c>
      <c r="AA21" s="78">
        <v>1376</v>
      </c>
      <c r="AB21" s="126">
        <v>680</v>
      </c>
      <c r="AC21" s="44">
        <f t="shared" ref="AC21:AC31" si="1">AB21/AA21*100</f>
        <v>49.418604651162788</v>
      </c>
      <c r="AD21" s="345">
        <v>1377</v>
      </c>
      <c r="AE21" s="126">
        <v>699</v>
      </c>
      <c r="AF21" s="44">
        <f t="shared" ref="AF21:AF31" si="2">AE21/AD21*100</f>
        <v>50.76252723311547</v>
      </c>
      <c r="AG21" s="78">
        <v>1357</v>
      </c>
      <c r="AH21" s="126">
        <v>693</v>
      </c>
      <c r="AI21" s="44">
        <f t="shared" ref="AI21:AI31" si="3">AH21/AG21*100</f>
        <v>51.068533529845247</v>
      </c>
      <c r="AJ21" s="345">
        <v>1406</v>
      </c>
      <c r="AK21" s="126">
        <v>723</v>
      </c>
      <c r="AL21" s="44">
        <f t="shared" ref="AL21:AL31" si="4">AK21/AJ21*100</f>
        <v>51.422475106685624</v>
      </c>
      <c r="AM21" s="33">
        <f>'C3'!AA21</f>
        <v>1416</v>
      </c>
      <c r="AN21" s="126">
        <v>668</v>
      </c>
      <c r="AO21" s="44">
        <f t="shared" ref="AO21:AO31" si="5">AN21/AM21*100</f>
        <v>47.175141242937855</v>
      </c>
      <c r="AP21" s="33">
        <f>'C3'!AC21</f>
        <v>1412</v>
      </c>
      <c r="AQ21" s="126">
        <v>709</v>
      </c>
      <c r="AR21" s="44">
        <f t="shared" ref="AR21:AR31" si="6">AQ21/AP21*100</f>
        <v>50.212464589235125</v>
      </c>
    </row>
    <row r="22" spans="1:44">
      <c r="A22" s="512"/>
      <c r="B22" s="330" t="s">
        <v>84</v>
      </c>
      <c r="C22" s="345">
        <v>115</v>
      </c>
      <c r="D22" s="126">
        <v>38</v>
      </c>
      <c r="E22" s="44">
        <f>D22/C22*100</f>
        <v>33.043478260869563</v>
      </c>
      <c r="F22" s="78">
        <v>71</v>
      </c>
      <c r="G22" s="126">
        <v>17</v>
      </c>
      <c r="H22" s="44">
        <f>G22/F22*100</f>
        <v>23.943661971830984</v>
      </c>
      <c r="I22" s="78">
        <v>103</v>
      </c>
      <c r="J22" s="126">
        <v>40</v>
      </c>
      <c r="K22" s="44">
        <f>J22/I22*100</f>
        <v>38.834951456310677</v>
      </c>
      <c r="L22" s="78">
        <v>62</v>
      </c>
      <c r="M22" s="126">
        <v>27</v>
      </c>
      <c r="N22" s="44">
        <f>M22/L22*100</f>
        <v>43.548387096774192</v>
      </c>
      <c r="O22" s="78">
        <v>67</v>
      </c>
      <c r="P22" s="126">
        <v>28</v>
      </c>
      <c r="Q22" s="44">
        <f>P22/O22*100</f>
        <v>41.791044776119399</v>
      </c>
      <c r="R22" s="345">
        <v>68</v>
      </c>
      <c r="S22" s="126">
        <v>30</v>
      </c>
      <c r="T22" s="44">
        <f>S22/R22*100</f>
        <v>44.117647058823529</v>
      </c>
      <c r="U22" s="78">
        <v>65</v>
      </c>
      <c r="V22" s="126">
        <v>22</v>
      </c>
      <c r="W22" s="44">
        <f>V22/U22*100</f>
        <v>33.846153846153847</v>
      </c>
      <c r="X22" s="345">
        <v>11</v>
      </c>
      <c r="Y22" s="126">
        <v>4</v>
      </c>
      <c r="Z22" s="44">
        <f t="shared" si="0"/>
        <v>36.363636363636367</v>
      </c>
      <c r="AA22" s="78">
        <v>26</v>
      </c>
      <c r="AB22" s="126">
        <v>10</v>
      </c>
      <c r="AC22" s="44">
        <f t="shared" si="1"/>
        <v>38.461538461538467</v>
      </c>
      <c r="AD22" s="345">
        <v>19</v>
      </c>
      <c r="AE22" s="126">
        <v>9</v>
      </c>
      <c r="AF22" s="44">
        <f t="shared" si="2"/>
        <v>47.368421052631575</v>
      </c>
      <c r="AG22" s="78">
        <v>19</v>
      </c>
      <c r="AH22" s="126">
        <v>6</v>
      </c>
      <c r="AI22" s="44">
        <f t="shared" si="3"/>
        <v>31.578947368421051</v>
      </c>
      <c r="AJ22" s="345">
        <v>23</v>
      </c>
      <c r="AK22" s="126">
        <v>10</v>
      </c>
      <c r="AL22" s="44">
        <f t="shared" si="4"/>
        <v>43.478260869565219</v>
      </c>
      <c r="AM22" s="33">
        <f>'C3'!AA22</f>
        <v>15</v>
      </c>
      <c r="AN22" s="126">
        <v>9</v>
      </c>
      <c r="AO22" s="44">
        <f t="shared" si="5"/>
        <v>60</v>
      </c>
      <c r="AP22" s="33">
        <f>'C3'!AC22</f>
        <v>35</v>
      </c>
      <c r="AQ22" s="126">
        <v>16</v>
      </c>
      <c r="AR22" s="44">
        <f t="shared" si="6"/>
        <v>45.714285714285715</v>
      </c>
    </row>
    <row r="23" spans="1:44">
      <c r="A23" s="512"/>
      <c r="B23" s="330" t="s">
        <v>85</v>
      </c>
      <c r="C23" s="346">
        <v>774</v>
      </c>
      <c r="D23" s="67">
        <v>377</v>
      </c>
      <c r="E23" s="44">
        <f>D23/C23*100</f>
        <v>48.708010335917315</v>
      </c>
      <c r="F23" s="75">
        <v>780</v>
      </c>
      <c r="G23" s="67">
        <v>376</v>
      </c>
      <c r="H23" s="44">
        <f>G23/F23*100</f>
        <v>48.205128205128204</v>
      </c>
      <c r="I23" s="75">
        <v>772</v>
      </c>
      <c r="J23" s="67">
        <v>382</v>
      </c>
      <c r="K23" s="44">
        <f>J23/I23*100</f>
        <v>49.481865284974091</v>
      </c>
      <c r="L23" s="75">
        <v>706</v>
      </c>
      <c r="M23" s="67">
        <v>341</v>
      </c>
      <c r="N23" s="44">
        <f>M23/L23*100</f>
        <v>48.300283286118976</v>
      </c>
      <c r="O23" s="75">
        <v>734</v>
      </c>
      <c r="P23" s="67">
        <v>355</v>
      </c>
      <c r="Q23" s="44">
        <f>P23/O23*100</f>
        <v>48.365122615803813</v>
      </c>
      <c r="R23" s="346">
        <v>744</v>
      </c>
      <c r="S23" s="67">
        <v>379</v>
      </c>
      <c r="T23" s="44">
        <f>S23/R23*100</f>
        <v>50.94086021505376</v>
      </c>
      <c r="U23" s="75">
        <v>699</v>
      </c>
      <c r="V23" s="67">
        <v>361</v>
      </c>
      <c r="W23" s="44">
        <f>V23/U23*100</f>
        <v>51.645207439198856</v>
      </c>
      <c r="X23" s="346">
        <v>779</v>
      </c>
      <c r="Y23" s="67">
        <v>401</v>
      </c>
      <c r="Z23" s="44">
        <f t="shared" si="0"/>
        <v>51.476251604621318</v>
      </c>
      <c r="AA23" s="75">
        <v>782</v>
      </c>
      <c r="AB23" s="67">
        <v>379</v>
      </c>
      <c r="AC23" s="44">
        <f t="shared" si="1"/>
        <v>48.465473145780052</v>
      </c>
      <c r="AD23" s="346">
        <v>818</v>
      </c>
      <c r="AE23" s="67">
        <v>414</v>
      </c>
      <c r="AF23" s="44">
        <f t="shared" si="2"/>
        <v>50.611246943765273</v>
      </c>
      <c r="AG23" s="75">
        <v>773</v>
      </c>
      <c r="AH23" s="67">
        <v>382</v>
      </c>
      <c r="AI23" s="44">
        <f t="shared" si="3"/>
        <v>49.417852522639066</v>
      </c>
      <c r="AJ23" s="346">
        <v>793</v>
      </c>
      <c r="AK23" s="67">
        <v>381</v>
      </c>
      <c r="AL23" s="44">
        <f t="shared" si="4"/>
        <v>48.045397225725097</v>
      </c>
      <c r="AM23" s="34">
        <f>'C3'!AA23</f>
        <v>775</v>
      </c>
      <c r="AN23" s="67">
        <v>365</v>
      </c>
      <c r="AO23" s="44">
        <f t="shared" si="5"/>
        <v>47.096774193548384</v>
      </c>
      <c r="AP23" s="34">
        <f>'C3'!AC23</f>
        <v>744</v>
      </c>
      <c r="AQ23" s="67">
        <v>375</v>
      </c>
      <c r="AR23" s="44">
        <f t="shared" si="6"/>
        <v>50.403225806451616</v>
      </c>
    </row>
    <row r="24" spans="1:44">
      <c r="A24" s="512"/>
      <c r="B24" s="330" t="s">
        <v>86</v>
      </c>
      <c r="C24" s="77">
        <v>0</v>
      </c>
      <c r="D24" s="46">
        <v>0</v>
      </c>
      <c r="E24" s="47">
        <v>0</v>
      </c>
      <c r="F24" s="75">
        <v>0</v>
      </c>
      <c r="G24" s="46">
        <v>0</v>
      </c>
      <c r="H24" s="47">
        <v>0</v>
      </c>
      <c r="I24" s="76">
        <v>0</v>
      </c>
      <c r="J24" s="46">
        <v>0</v>
      </c>
      <c r="K24" s="47">
        <v>0</v>
      </c>
      <c r="L24" s="76">
        <v>0</v>
      </c>
      <c r="M24" s="46">
        <v>0</v>
      </c>
      <c r="N24" s="47">
        <v>0</v>
      </c>
      <c r="O24" s="76">
        <v>0</v>
      </c>
      <c r="P24" s="46">
        <v>0</v>
      </c>
      <c r="Q24" s="47">
        <v>0</v>
      </c>
      <c r="R24" s="77">
        <v>0</v>
      </c>
      <c r="S24" s="46">
        <v>0</v>
      </c>
      <c r="T24" s="47">
        <v>0</v>
      </c>
      <c r="U24" s="76">
        <v>0</v>
      </c>
      <c r="V24" s="46">
        <v>0</v>
      </c>
      <c r="W24" s="47">
        <v>0</v>
      </c>
      <c r="X24" s="77">
        <v>65</v>
      </c>
      <c r="Y24" s="68">
        <v>32</v>
      </c>
      <c r="Z24" s="44">
        <f t="shared" si="0"/>
        <v>49.230769230769234</v>
      </c>
      <c r="AA24" s="76">
        <v>80</v>
      </c>
      <c r="AB24" s="68">
        <v>38</v>
      </c>
      <c r="AC24" s="44">
        <f t="shared" si="1"/>
        <v>47.5</v>
      </c>
      <c r="AD24" s="77">
        <v>81</v>
      </c>
      <c r="AE24" s="68">
        <v>32</v>
      </c>
      <c r="AF24" s="44">
        <f t="shared" si="2"/>
        <v>39.506172839506171</v>
      </c>
      <c r="AG24" s="76">
        <v>78</v>
      </c>
      <c r="AH24" s="68">
        <v>32</v>
      </c>
      <c r="AI24" s="44">
        <f t="shared" si="3"/>
        <v>41.025641025641022</v>
      </c>
      <c r="AJ24" s="77">
        <v>73</v>
      </c>
      <c r="AK24" s="68">
        <v>32</v>
      </c>
      <c r="AL24" s="44">
        <f t="shared" si="4"/>
        <v>43.835616438356162</v>
      </c>
      <c r="AM24" s="36">
        <f>'C3'!AA24</f>
        <v>70</v>
      </c>
      <c r="AN24" s="68">
        <v>33</v>
      </c>
      <c r="AO24" s="44">
        <f t="shared" si="5"/>
        <v>47.142857142857139</v>
      </c>
      <c r="AP24" s="36">
        <f>'C3'!AC24</f>
        <v>41</v>
      </c>
      <c r="AQ24" s="68">
        <v>18</v>
      </c>
      <c r="AR24" s="44">
        <f t="shared" si="6"/>
        <v>43.902439024390247</v>
      </c>
    </row>
    <row r="25" spans="1:44">
      <c r="A25" s="513"/>
      <c r="B25" s="450" t="s">
        <v>87</v>
      </c>
      <c r="C25" s="448">
        <v>448</v>
      </c>
      <c r="D25" s="351">
        <v>192</v>
      </c>
      <c r="E25" s="53">
        <f t="shared" ref="E25:E31" si="7">D25/C25*100</f>
        <v>42.857142857142854</v>
      </c>
      <c r="F25" s="85">
        <v>427</v>
      </c>
      <c r="G25" s="351">
        <v>203</v>
      </c>
      <c r="H25" s="53">
        <f t="shared" ref="H25:H31" si="8">G25/F25*100</f>
        <v>47.540983606557376</v>
      </c>
      <c r="I25" s="83">
        <v>383</v>
      </c>
      <c r="J25" s="351">
        <v>160</v>
      </c>
      <c r="K25" s="53">
        <f t="shared" ref="K25:K31" si="9">J25/I25*100</f>
        <v>41.775456919060048</v>
      </c>
      <c r="L25" s="83">
        <v>403</v>
      </c>
      <c r="M25" s="351">
        <v>167</v>
      </c>
      <c r="N25" s="53">
        <f t="shared" ref="N25:N31" si="10">M25/L25*100</f>
        <v>41.439205955334991</v>
      </c>
      <c r="O25" s="83">
        <v>417</v>
      </c>
      <c r="P25" s="351">
        <v>173</v>
      </c>
      <c r="Q25" s="53">
        <f t="shared" ref="Q25:Q31" si="11">P25/O25*100</f>
        <v>41.486810551558747</v>
      </c>
      <c r="R25" s="448">
        <v>444</v>
      </c>
      <c r="S25" s="351">
        <v>185</v>
      </c>
      <c r="T25" s="53">
        <f t="shared" ref="T25:T31" si="12">S25/R25*100</f>
        <v>41.666666666666671</v>
      </c>
      <c r="U25" s="83">
        <v>403</v>
      </c>
      <c r="V25" s="351">
        <v>175</v>
      </c>
      <c r="W25" s="53">
        <f t="shared" ref="W25:W31" si="13">V25/U25*100</f>
        <v>43.424317617866002</v>
      </c>
      <c r="X25" s="448">
        <v>366</v>
      </c>
      <c r="Y25" s="351">
        <v>160</v>
      </c>
      <c r="Z25" s="53">
        <f t="shared" si="0"/>
        <v>43.715846994535518</v>
      </c>
      <c r="AA25" s="83">
        <v>404</v>
      </c>
      <c r="AB25" s="351">
        <v>189</v>
      </c>
      <c r="AC25" s="53">
        <f t="shared" si="1"/>
        <v>46.782178217821787</v>
      </c>
      <c r="AD25" s="448">
        <v>394</v>
      </c>
      <c r="AE25" s="351">
        <v>178</v>
      </c>
      <c r="AF25" s="53">
        <f t="shared" si="2"/>
        <v>45.17766497461929</v>
      </c>
      <c r="AG25" s="83">
        <v>373</v>
      </c>
      <c r="AH25" s="351">
        <v>184</v>
      </c>
      <c r="AI25" s="53">
        <f t="shared" si="3"/>
        <v>49.329758713136727</v>
      </c>
      <c r="AJ25" s="448">
        <v>343</v>
      </c>
      <c r="AK25" s="351">
        <v>152</v>
      </c>
      <c r="AL25" s="53">
        <f t="shared" si="4"/>
        <v>44.314868804664727</v>
      </c>
      <c r="AM25" s="52">
        <f>'C3'!AA25</f>
        <v>307</v>
      </c>
      <c r="AN25" s="351">
        <v>135</v>
      </c>
      <c r="AO25" s="53">
        <f t="shared" si="5"/>
        <v>43.973941368078172</v>
      </c>
      <c r="AP25" s="52">
        <f>'C3'!AC25</f>
        <v>312</v>
      </c>
      <c r="AQ25" s="351">
        <v>149</v>
      </c>
      <c r="AR25" s="53">
        <f t="shared" si="6"/>
        <v>47.756410256410255</v>
      </c>
    </row>
    <row r="26" spans="1:44">
      <c r="A26" s="512" t="s">
        <v>88</v>
      </c>
      <c r="B26" s="89" t="s">
        <v>219</v>
      </c>
      <c r="C26" s="348">
        <v>1570</v>
      </c>
      <c r="D26" s="347">
        <v>788</v>
      </c>
      <c r="E26" s="44">
        <f t="shared" si="7"/>
        <v>50.191082802547768</v>
      </c>
      <c r="F26" s="358">
        <v>1532</v>
      </c>
      <c r="G26" s="347">
        <v>776</v>
      </c>
      <c r="H26" s="44">
        <f t="shared" si="8"/>
        <v>50.652741514360308</v>
      </c>
      <c r="I26" s="358">
        <v>1614</v>
      </c>
      <c r="J26" s="347">
        <v>794</v>
      </c>
      <c r="K26" s="44">
        <f t="shared" si="9"/>
        <v>49.194547707558861</v>
      </c>
      <c r="L26" s="358">
        <v>1664</v>
      </c>
      <c r="M26" s="347">
        <v>821</v>
      </c>
      <c r="N26" s="44">
        <f t="shared" si="10"/>
        <v>49.338942307692307</v>
      </c>
      <c r="O26" s="358">
        <v>1564</v>
      </c>
      <c r="P26" s="347">
        <v>758</v>
      </c>
      <c r="Q26" s="44">
        <f t="shared" si="11"/>
        <v>48.465473145780052</v>
      </c>
      <c r="R26" s="348">
        <v>1546</v>
      </c>
      <c r="S26" s="347">
        <v>753</v>
      </c>
      <c r="T26" s="44">
        <f t="shared" si="12"/>
        <v>48.706338939197927</v>
      </c>
      <c r="U26" s="358">
        <v>1596</v>
      </c>
      <c r="V26" s="347">
        <v>760</v>
      </c>
      <c r="W26" s="44">
        <f t="shared" si="13"/>
        <v>47.619047619047613</v>
      </c>
      <c r="X26" s="348">
        <v>1609</v>
      </c>
      <c r="Y26" s="347">
        <v>793</v>
      </c>
      <c r="Z26" s="44">
        <f t="shared" si="0"/>
        <v>49.285270354257307</v>
      </c>
      <c r="AA26" s="358">
        <v>1611</v>
      </c>
      <c r="AB26" s="347">
        <v>777</v>
      </c>
      <c r="AC26" s="44">
        <f t="shared" si="1"/>
        <v>48.23091247672253</v>
      </c>
      <c r="AD26" s="348">
        <v>1646</v>
      </c>
      <c r="AE26" s="347">
        <v>786</v>
      </c>
      <c r="AF26" s="44">
        <f t="shared" si="2"/>
        <v>47.752126366950179</v>
      </c>
      <c r="AG26" s="358">
        <v>1628</v>
      </c>
      <c r="AH26" s="347">
        <v>775</v>
      </c>
      <c r="AI26" s="44">
        <f t="shared" si="3"/>
        <v>47.604422604422602</v>
      </c>
      <c r="AJ26" s="348">
        <f>SUM(AJ27:AJ33)</f>
        <v>1638</v>
      </c>
      <c r="AK26" s="347">
        <f>SUM(AK27:AK33)</f>
        <v>823</v>
      </c>
      <c r="AL26" s="44">
        <f t="shared" si="4"/>
        <v>50.244200244200243</v>
      </c>
      <c r="AM26" s="64">
        <f>'C3'!AA26</f>
        <v>1649</v>
      </c>
      <c r="AN26" s="347">
        <f>SUM(AN27:AN33)</f>
        <v>774</v>
      </c>
      <c r="AO26" s="44">
        <f t="shared" si="5"/>
        <v>46.937537901758638</v>
      </c>
      <c r="AP26" s="64">
        <f>'C3'!AC26</f>
        <v>1648</v>
      </c>
      <c r="AQ26" s="347">
        <f>SUM(AQ27:AQ33)</f>
        <v>793</v>
      </c>
      <c r="AR26" s="44">
        <f t="shared" si="6"/>
        <v>48.118932038834949</v>
      </c>
    </row>
    <row r="27" spans="1:44" ht="15" customHeight="1">
      <c r="A27" s="512"/>
      <c r="B27" s="74" t="s">
        <v>81</v>
      </c>
      <c r="C27" s="346">
        <v>53</v>
      </c>
      <c r="D27" s="67">
        <v>19</v>
      </c>
      <c r="E27" s="44">
        <f t="shared" si="7"/>
        <v>35.849056603773583</v>
      </c>
      <c r="F27" s="75">
        <v>64</v>
      </c>
      <c r="G27" s="67">
        <v>24</v>
      </c>
      <c r="H27" s="44">
        <f t="shared" si="8"/>
        <v>37.5</v>
      </c>
      <c r="I27" s="75">
        <v>56</v>
      </c>
      <c r="J27" s="67">
        <v>17</v>
      </c>
      <c r="K27" s="44">
        <f t="shared" si="9"/>
        <v>30.357142857142854</v>
      </c>
      <c r="L27" s="75">
        <v>66</v>
      </c>
      <c r="M27" s="67">
        <v>25</v>
      </c>
      <c r="N27" s="44">
        <f t="shared" si="10"/>
        <v>37.878787878787875</v>
      </c>
      <c r="O27" s="75">
        <v>65</v>
      </c>
      <c r="P27" s="67">
        <v>23</v>
      </c>
      <c r="Q27" s="44">
        <f t="shared" si="11"/>
        <v>35.384615384615387</v>
      </c>
      <c r="R27" s="346">
        <v>59</v>
      </c>
      <c r="S27" s="67">
        <v>29</v>
      </c>
      <c r="T27" s="44">
        <f t="shared" si="12"/>
        <v>49.152542372881356</v>
      </c>
      <c r="U27" s="75">
        <v>44</v>
      </c>
      <c r="V27" s="67">
        <v>15</v>
      </c>
      <c r="W27" s="44">
        <f t="shared" si="13"/>
        <v>34.090909090909086</v>
      </c>
      <c r="X27" s="346">
        <v>53</v>
      </c>
      <c r="Y27" s="67">
        <v>19</v>
      </c>
      <c r="Z27" s="44">
        <f t="shared" si="0"/>
        <v>35.849056603773583</v>
      </c>
      <c r="AA27" s="75">
        <v>52</v>
      </c>
      <c r="AB27" s="67">
        <v>12</v>
      </c>
      <c r="AC27" s="44">
        <f t="shared" si="1"/>
        <v>23.076923076923077</v>
      </c>
      <c r="AD27" s="346">
        <v>55</v>
      </c>
      <c r="AE27" s="67">
        <v>23</v>
      </c>
      <c r="AF27" s="44">
        <f t="shared" si="2"/>
        <v>41.818181818181813</v>
      </c>
      <c r="AG27" s="75">
        <v>57</v>
      </c>
      <c r="AH27" s="67">
        <v>16</v>
      </c>
      <c r="AI27" s="44">
        <f t="shared" si="3"/>
        <v>28.07017543859649</v>
      </c>
      <c r="AJ27" s="346">
        <v>48</v>
      </c>
      <c r="AK27" s="67">
        <v>23</v>
      </c>
      <c r="AL27" s="44">
        <f t="shared" si="4"/>
        <v>47.916666666666671</v>
      </c>
      <c r="AM27" s="34">
        <f>'C3'!AA27</f>
        <v>56</v>
      </c>
      <c r="AN27" s="67">
        <v>15</v>
      </c>
      <c r="AO27" s="44">
        <f t="shared" si="5"/>
        <v>26.785714285714285</v>
      </c>
      <c r="AP27" s="34">
        <f>'C3'!AC27</f>
        <v>43</v>
      </c>
      <c r="AQ27" s="67">
        <v>10</v>
      </c>
      <c r="AR27" s="44">
        <f t="shared" si="6"/>
        <v>23.255813953488371</v>
      </c>
    </row>
    <row r="28" spans="1:44">
      <c r="A28" s="512"/>
      <c r="B28" s="330" t="s">
        <v>82</v>
      </c>
      <c r="C28" s="345">
        <v>45</v>
      </c>
      <c r="D28" s="126">
        <v>25</v>
      </c>
      <c r="E28" s="44">
        <f t="shared" si="7"/>
        <v>55.555555555555557</v>
      </c>
      <c r="F28" s="78">
        <v>89</v>
      </c>
      <c r="G28" s="126">
        <v>47</v>
      </c>
      <c r="H28" s="44">
        <f t="shared" si="8"/>
        <v>52.80898876404494</v>
      </c>
      <c r="I28" s="78">
        <v>65</v>
      </c>
      <c r="J28" s="126">
        <v>26</v>
      </c>
      <c r="K28" s="44">
        <f t="shared" si="9"/>
        <v>40</v>
      </c>
      <c r="L28" s="78">
        <v>61</v>
      </c>
      <c r="M28" s="126">
        <v>38</v>
      </c>
      <c r="N28" s="44">
        <f t="shared" si="10"/>
        <v>62.295081967213115</v>
      </c>
      <c r="O28" s="78">
        <v>74</v>
      </c>
      <c r="P28" s="126">
        <v>37</v>
      </c>
      <c r="Q28" s="44">
        <f t="shared" si="11"/>
        <v>50</v>
      </c>
      <c r="R28" s="345">
        <v>57</v>
      </c>
      <c r="S28" s="126">
        <v>17</v>
      </c>
      <c r="T28" s="44">
        <f t="shared" si="12"/>
        <v>29.82456140350877</v>
      </c>
      <c r="U28" s="78">
        <v>61</v>
      </c>
      <c r="V28" s="126">
        <v>31</v>
      </c>
      <c r="W28" s="44">
        <f t="shared" si="13"/>
        <v>50.819672131147541</v>
      </c>
      <c r="X28" s="345">
        <v>83</v>
      </c>
      <c r="Y28" s="126">
        <v>36</v>
      </c>
      <c r="Z28" s="44">
        <f t="shared" si="0"/>
        <v>43.373493975903614</v>
      </c>
      <c r="AA28" s="78">
        <v>67</v>
      </c>
      <c r="AB28" s="126">
        <v>36</v>
      </c>
      <c r="AC28" s="44">
        <f t="shared" si="1"/>
        <v>53.731343283582092</v>
      </c>
      <c r="AD28" s="345">
        <v>74</v>
      </c>
      <c r="AE28" s="126">
        <v>27</v>
      </c>
      <c r="AF28" s="44">
        <f t="shared" si="2"/>
        <v>36.486486486486484</v>
      </c>
      <c r="AG28" s="78">
        <v>71</v>
      </c>
      <c r="AH28" s="126">
        <v>33</v>
      </c>
      <c r="AI28" s="44">
        <f t="shared" si="3"/>
        <v>46.478873239436616</v>
      </c>
      <c r="AJ28" s="345">
        <v>73</v>
      </c>
      <c r="AK28" s="126">
        <v>33</v>
      </c>
      <c r="AL28" s="44">
        <f t="shared" si="4"/>
        <v>45.205479452054789</v>
      </c>
      <c r="AM28" s="33">
        <f>'C3'!AA28</f>
        <v>83</v>
      </c>
      <c r="AN28" s="126">
        <v>36</v>
      </c>
      <c r="AO28" s="44">
        <f t="shared" si="5"/>
        <v>43.373493975903614</v>
      </c>
      <c r="AP28" s="33">
        <f>'C3'!AC28</f>
        <v>71</v>
      </c>
      <c r="AQ28" s="126">
        <v>33</v>
      </c>
      <c r="AR28" s="44">
        <f t="shared" si="6"/>
        <v>46.478873239436616</v>
      </c>
    </row>
    <row r="29" spans="1:44">
      <c r="A29" s="512"/>
      <c r="B29" s="330" t="s">
        <v>83</v>
      </c>
      <c r="C29" s="345">
        <v>1039</v>
      </c>
      <c r="D29" s="126">
        <v>568</v>
      </c>
      <c r="E29" s="44">
        <f t="shared" si="7"/>
        <v>54.667949951876807</v>
      </c>
      <c r="F29" s="78">
        <v>996</v>
      </c>
      <c r="G29" s="126">
        <v>524</v>
      </c>
      <c r="H29" s="44">
        <f t="shared" si="8"/>
        <v>52.610441767068274</v>
      </c>
      <c r="I29" s="78">
        <v>1077</v>
      </c>
      <c r="J29" s="126">
        <v>536</v>
      </c>
      <c r="K29" s="44">
        <f t="shared" si="9"/>
        <v>49.767873723305478</v>
      </c>
      <c r="L29" s="78">
        <v>1133</v>
      </c>
      <c r="M29" s="126">
        <v>564</v>
      </c>
      <c r="N29" s="44">
        <f t="shared" si="10"/>
        <v>49.779346866725511</v>
      </c>
      <c r="O29" s="78">
        <v>1022</v>
      </c>
      <c r="P29" s="126">
        <v>510</v>
      </c>
      <c r="Q29" s="44">
        <f t="shared" si="11"/>
        <v>49.902152641878665</v>
      </c>
      <c r="R29" s="345">
        <v>1030</v>
      </c>
      <c r="S29" s="126">
        <v>510</v>
      </c>
      <c r="T29" s="44">
        <f t="shared" si="12"/>
        <v>49.514563106796118</v>
      </c>
      <c r="U29" s="78">
        <v>1143</v>
      </c>
      <c r="V29" s="126">
        <v>557</v>
      </c>
      <c r="W29" s="44">
        <f t="shared" si="13"/>
        <v>48.731408573928256</v>
      </c>
      <c r="X29" s="345">
        <v>1059</v>
      </c>
      <c r="Y29" s="126">
        <v>547</v>
      </c>
      <c r="Z29" s="44">
        <f t="shared" si="0"/>
        <v>51.652502360717655</v>
      </c>
      <c r="AA29" s="78">
        <v>1087</v>
      </c>
      <c r="AB29" s="126">
        <v>557</v>
      </c>
      <c r="AC29" s="44">
        <f t="shared" si="1"/>
        <v>51.241950321987119</v>
      </c>
      <c r="AD29" s="345">
        <v>1084</v>
      </c>
      <c r="AE29" s="126">
        <v>535</v>
      </c>
      <c r="AF29" s="44">
        <f t="shared" si="2"/>
        <v>49.35424354243542</v>
      </c>
      <c r="AG29" s="78">
        <v>1094</v>
      </c>
      <c r="AH29" s="126">
        <v>545</v>
      </c>
      <c r="AI29" s="44">
        <f t="shared" si="3"/>
        <v>49.817184643510053</v>
      </c>
      <c r="AJ29" s="345">
        <v>1128</v>
      </c>
      <c r="AK29" s="126">
        <v>581</v>
      </c>
      <c r="AL29" s="44">
        <f t="shared" si="4"/>
        <v>51.50709219858156</v>
      </c>
      <c r="AM29" s="33">
        <f>'C3'!AA29</f>
        <v>1069</v>
      </c>
      <c r="AN29" s="126">
        <v>513</v>
      </c>
      <c r="AO29" s="44">
        <f t="shared" si="5"/>
        <v>47.988774555659496</v>
      </c>
      <c r="AP29" s="33">
        <f>'C3'!AC29</f>
        <v>1116</v>
      </c>
      <c r="AQ29" s="126">
        <v>543</v>
      </c>
      <c r="AR29" s="44">
        <f t="shared" si="6"/>
        <v>48.655913978494624</v>
      </c>
    </row>
    <row r="30" spans="1:44">
      <c r="A30" s="512"/>
      <c r="B30" s="330" t="s">
        <v>84</v>
      </c>
      <c r="C30" s="345">
        <v>18</v>
      </c>
      <c r="D30" s="126">
        <v>6</v>
      </c>
      <c r="E30" s="44">
        <f t="shared" si="7"/>
        <v>33.333333333333329</v>
      </c>
      <c r="F30" s="78">
        <v>18</v>
      </c>
      <c r="G30" s="126">
        <v>7</v>
      </c>
      <c r="H30" s="44">
        <f t="shared" si="8"/>
        <v>38.888888888888893</v>
      </c>
      <c r="I30" s="78">
        <v>22</v>
      </c>
      <c r="J30" s="126">
        <v>12</v>
      </c>
      <c r="K30" s="44">
        <f t="shared" si="9"/>
        <v>54.54545454545454</v>
      </c>
      <c r="L30" s="78">
        <v>26</v>
      </c>
      <c r="M30" s="126">
        <v>13</v>
      </c>
      <c r="N30" s="44">
        <f t="shared" si="10"/>
        <v>50</v>
      </c>
      <c r="O30" s="78">
        <v>28</v>
      </c>
      <c r="P30" s="126">
        <v>11</v>
      </c>
      <c r="Q30" s="44">
        <f t="shared" si="11"/>
        <v>39.285714285714285</v>
      </c>
      <c r="R30" s="345">
        <v>15</v>
      </c>
      <c r="S30" s="126">
        <v>8</v>
      </c>
      <c r="T30" s="44">
        <f t="shared" si="12"/>
        <v>53.333333333333336</v>
      </c>
      <c r="U30" s="78">
        <v>18</v>
      </c>
      <c r="V30" s="126">
        <v>4</v>
      </c>
      <c r="W30" s="44">
        <f t="shared" si="13"/>
        <v>22.222222222222221</v>
      </c>
      <c r="X30" s="345">
        <v>28</v>
      </c>
      <c r="Y30" s="126">
        <v>11</v>
      </c>
      <c r="Z30" s="44">
        <f t="shared" si="0"/>
        <v>39.285714285714285</v>
      </c>
      <c r="AA30" s="78">
        <v>30</v>
      </c>
      <c r="AB30" s="126">
        <v>7</v>
      </c>
      <c r="AC30" s="44">
        <f t="shared" si="1"/>
        <v>23.333333333333332</v>
      </c>
      <c r="AD30" s="345">
        <v>26</v>
      </c>
      <c r="AE30" s="126">
        <v>12</v>
      </c>
      <c r="AF30" s="44">
        <f t="shared" si="2"/>
        <v>46.153846153846153</v>
      </c>
      <c r="AG30" s="78">
        <v>25</v>
      </c>
      <c r="AH30" s="126">
        <v>12</v>
      </c>
      <c r="AI30" s="44">
        <f t="shared" si="3"/>
        <v>48</v>
      </c>
      <c r="AJ30" s="345">
        <v>28</v>
      </c>
      <c r="AK30" s="126">
        <v>14</v>
      </c>
      <c r="AL30" s="44">
        <f t="shared" si="4"/>
        <v>50</v>
      </c>
      <c r="AM30" s="33">
        <f>'C3'!AA30</f>
        <v>30</v>
      </c>
      <c r="AN30" s="126">
        <v>15</v>
      </c>
      <c r="AO30" s="44">
        <f t="shared" si="5"/>
        <v>50</v>
      </c>
      <c r="AP30" s="33">
        <f>'C3'!AC30</f>
        <v>26</v>
      </c>
      <c r="AQ30" s="126">
        <v>14</v>
      </c>
      <c r="AR30" s="44">
        <f t="shared" si="6"/>
        <v>53.846153846153847</v>
      </c>
    </row>
    <row r="31" spans="1:44">
      <c r="A31" s="512"/>
      <c r="B31" s="330" t="s">
        <v>85</v>
      </c>
      <c r="C31" s="346">
        <v>264</v>
      </c>
      <c r="D31" s="67">
        <v>112</v>
      </c>
      <c r="E31" s="44">
        <f t="shared" si="7"/>
        <v>42.424242424242422</v>
      </c>
      <c r="F31" s="75">
        <v>235</v>
      </c>
      <c r="G31" s="67">
        <v>111</v>
      </c>
      <c r="H31" s="44">
        <f t="shared" si="8"/>
        <v>47.234042553191493</v>
      </c>
      <c r="I31" s="75">
        <v>255</v>
      </c>
      <c r="J31" s="67">
        <v>140</v>
      </c>
      <c r="K31" s="44">
        <f t="shared" si="9"/>
        <v>54.901960784313729</v>
      </c>
      <c r="L31" s="75">
        <v>238</v>
      </c>
      <c r="M31" s="67">
        <v>114</v>
      </c>
      <c r="N31" s="44">
        <f t="shared" si="10"/>
        <v>47.899159663865547</v>
      </c>
      <c r="O31" s="75">
        <v>252</v>
      </c>
      <c r="P31" s="67">
        <v>127</v>
      </c>
      <c r="Q31" s="44">
        <f t="shared" si="11"/>
        <v>50.396825396825392</v>
      </c>
      <c r="R31" s="346">
        <v>232</v>
      </c>
      <c r="S31" s="67">
        <v>118</v>
      </c>
      <c r="T31" s="44">
        <f t="shared" si="12"/>
        <v>50.862068965517238</v>
      </c>
      <c r="U31" s="75">
        <v>203</v>
      </c>
      <c r="V31" s="67">
        <v>90</v>
      </c>
      <c r="W31" s="44">
        <f t="shared" si="13"/>
        <v>44.334975369458128</v>
      </c>
      <c r="X31" s="346">
        <v>256</v>
      </c>
      <c r="Y31" s="67">
        <v>129</v>
      </c>
      <c r="Z31" s="44">
        <f t="shared" si="0"/>
        <v>50.390625</v>
      </c>
      <c r="AA31" s="75">
        <v>256</v>
      </c>
      <c r="AB31" s="67">
        <v>107</v>
      </c>
      <c r="AC31" s="44">
        <f t="shared" si="1"/>
        <v>41.796875</v>
      </c>
      <c r="AD31" s="346">
        <v>251</v>
      </c>
      <c r="AE31" s="67">
        <v>115</v>
      </c>
      <c r="AF31" s="44">
        <f t="shared" si="2"/>
        <v>45.816733067729082</v>
      </c>
      <c r="AG31" s="75">
        <v>261</v>
      </c>
      <c r="AH31" s="67">
        <v>121</v>
      </c>
      <c r="AI31" s="44">
        <f t="shared" si="3"/>
        <v>46.360153256704983</v>
      </c>
      <c r="AJ31" s="346">
        <v>224</v>
      </c>
      <c r="AK31" s="67">
        <v>116</v>
      </c>
      <c r="AL31" s="44">
        <f t="shared" si="4"/>
        <v>51.785714285714292</v>
      </c>
      <c r="AM31" s="34">
        <f>'C3'!AA31</f>
        <v>265</v>
      </c>
      <c r="AN31" s="67">
        <v>124</v>
      </c>
      <c r="AO31" s="44">
        <f t="shared" si="5"/>
        <v>46.79245283018868</v>
      </c>
      <c r="AP31" s="34">
        <f>'C3'!AC31</f>
        <v>257</v>
      </c>
      <c r="AQ31" s="67">
        <v>125</v>
      </c>
      <c r="AR31" s="44">
        <f t="shared" si="6"/>
        <v>48.638132295719842</v>
      </c>
    </row>
    <row r="32" spans="1:44" ht="15" hidden="1" customHeight="1">
      <c r="A32" s="512"/>
      <c r="B32" s="330" t="s">
        <v>86</v>
      </c>
      <c r="C32" s="49">
        <v>0</v>
      </c>
      <c r="D32" s="57">
        <v>0</v>
      </c>
      <c r="E32" s="47">
        <v>0</v>
      </c>
      <c r="F32" s="88">
        <v>0</v>
      </c>
      <c r="G32" s="57">
        <v>0</v>
      </c>
      <c r="H32" s="47">
        <v>0</v>
      </c>
      <c r="I32" s="35">
        <v>0</v>
      </c>
      <c r="J32" s="57">
        <v>0</v>
      </c>
      <c r="K32" s="47">
        <v>0</v>
      </c>
      <c r="L32" s="35">
        <v>0</v>
      </c>
      <c r="M32" s="57">
        <v>0</v>
      </c>
      <c r="N32" s="47">
        <v>0</v>
      </c>
      <c r="O32" s="35">
        <v>0</v>
      </c>
      <c r="P32" s="57">
        <v>0</v>
      </c>
      <c r="Q32" s="451">
        <v>0</v>
      </c>
      <c r="R32" s="77">
        <v>0</v>
      </c>
      <c r="S32" s="46">
        <v>0</v>
      </c>
      <c r="T32" s="47">
        <v>0</v>
      </c>
      <c r="U32" s="76">
        <v>0</v>
      </c>
      <c r="V32" s="46">
        <v>0</v>
      </c>
      <c r="W32" s="47">
        <v>0</v>
      </c>
      <c r="X32" s="77">
        <v>0</v>
      </c>
      <c r="Y32" s="46">
        <v>0</v>
      </c>
      <c r="Z32" s="47">
        <v>0</v>
      </c>
      <c r="AA32" s="35">
        <v>0</v>
      </c>
      <c r="AB32" s="57">
        <v>0</v>
      </c>
      <c r="AC32" s="47">
        <v>0</v>
      </c>
      <c r="AD32" s="49">
        <v>0</v>
      </c>
      <c r="AE32" s="57">
        <v>0</v>
      </c>
      <c r="AF32" s="46">
        <v>0</v>
      </c>
      <c r="AG32" s="35">
        <v>0</v>
      </c>
      <c r="AH32" s="57">
        <v>0</v>
      </c>
      <c r="AI32" s="47">
        <v>0</v>
      </c>
      <c r="AJ32" s="49">
        <v>0</v>
      </c>
      <c r="AK32" s="57">
        <v>0</v>
      </c>
      <c r="AL32" s="47">
        <v>0</v>
      </c>
      <c r="AM32" s="36">
        <f>'C3'!AA32</f>
        <v>0</v>
      </c>
      <c r="AN32" s="57">
        <v>0</v>
      </c>
      <c r="AO32" s="47">
        <v>0</v>
      </c>
      <c r="AP32" s="36">
        <f>'C3'!AC32</f>
        <v>0</v>
      </c>
      <c r="AQ32" s="57">
        <v>0</v>
      </c>
      <c r="AR32" s="47">
        <v>0</v>
      </c>
    </row>
    <row r="33" spans="1:44">
      <c r="A33" s="512"/>
      <c r="B33" s="330" t="s">
        <v>87</v>
      </c>
      <c r="C33" s="77">
        <v>151</v>
      </c>
      <c r="D33" s="68">
        <v>58</v>
      </c>
      <c r="E33" s="44">
        <f t="shared" ref="E33:E39" si="14">D33/C33*100</f>
        <v>38.410596026490069</v>
      </c>
      <c r="F33" s="75">
        <v>130</v>
      </c>
      <c r="G33" s="68">
        <v>63</v>
      </c>
      <c r="H33" s="44">
        <f t="shared" ref="H33:H39" si="15">G33/F33*100</f>
        <v>48.46153846153846</v>
      </c>
      <c r="I33" s="76">
        <v>139</v>
      </c>
      <c r="J33" s="68">
        <v>63</v>
      </c>
      <c r="K33" s="44">
        <f t="shared" ref="K33:K39" si="16">J33/I33*100</f>
        <v>45.323741007194243</v>
      </c>
      <c r="L33" s="76">
        <v>140</v>
      </c>
      <c r="M33" s="68">
        <v>67</v>
      </c>
      <c r="N33" s="44">
        <f t="shared" ref="N33:N39" si="17">M33/L33*100</f>
        <v>47.857142857142861</v>
      </c>
      <c r="O33" s="76">
        <v>123</v>
      </c>
      <c r="P33" s="68">
        <v>50</v>
      </c>
      <c r="Q33" s="44">
        <f t="shared" ref="Q33:Q39" si="18">P33/O33*100</f>
        <v>40.650406504065039</v>
      </c>
      <c r="R33" s="77">
        <v>153</v>
      </c>
      <c r="S33" s="68">
        <v>71</v>
      </c>
      <c r="T33" s="44">
        <f t="shared" ref="T33:T39" si="19">S33/R33*100</f>
        <v>46.405228758169933</v>
      </c>
      <c r="U33" s="76">
        <v>127</v>
      </c>
      <c r="V33" s="68">
        <v>63</v>
      </c>
      <c r="W33" s="44">
        <f t="shared" ref="W33:W39" si="20">V33/U33*100</f>
        <v>49.606299212598429</v>
      </c>
      <c r="X33" s="77">
        <v>130</v>
      </c>
      <c r="Y33" s="68">
        <v>51</v>
      </c>
      <c r="Z33" s="44">
        <f t="shared" ref="Z33:Z39" si="21">Y33/X33*100</f>
        <v>39.230769230769234</v>
      </c>
      <c r="AA33" s="76">
        <v>119</v>
      </c>
      <c r="AB33" s="68">
        <v>58</v>
      </c>
      <c r="AC33" s="44">
        <f t="shared" ref="AC33:AC39" si="22">AB33/AA33*100</f>
        <v>48.739495798319325</v>
      </c>
      <c r="AD33" s="77">
        <v>156</v>
      </c>
      <c r="AE33" s="68">
        <v>74</v>
      </c>
      <c r="AF33" s="44">
        <f t="shared" ref="AF33:AF39" si="23">AE33/AD33*100</f>
        <v>47.435897435897431</v>
      </c>
      <c r="AG33" s="76">
        <v>120</v>
      </c>
      <c r="AH33" s="68">
        <v>48</v>
      </c>
      <c r="AI33" s="44">
        <f t="shared" ref="AI33:AI39" si="24">AH33/AG33*100</f>
        <v>40</v>
      </c>
      <c r="AJ33" s="77">
        <v>137</v>
      </c>
      <c r="AK33" s="68">
        <v>56</v>
      </c>
      <c r="AL33" s="44">
        <f t="shared" ref="AL33:AL39" si="25">AK33/AJ33*100</f>
        <v>40.875912408759127</v>
      </c>
      <c r="AM33" s="36">
        <f>'C3'!AA33</f>
        <v>146</v>
      </c>
      <c r="AN33" s="68">
        <v>71</v>
      </c>
      <c r="AO33" s="44">
        <f t="shared" ref="AO33:AO39" si="26">AN33/AM33*100</f>
        <v>48.630136986301373</v>
      </c>
      <c r="AP33" s="36">
        <f>'C3'!AC33</f>
        <v>135</v>
      </c>
      <c r="AQ33" s="68">
        <v>68</v>
      </c>
      <c r="AR33" s="44">
        <f t="shared" ref="AR33:AR39" si="27">AQ33/AP33*100</f>
        <v>50.370370370370367</v>
      </c>
    </row>
    <row r="34" spans="1:44">
      <c r="A34" s="511" t="s">
        <v>23</v>
      </c>
      <c r="B34" s="89" t="s">
        <v>219</v>
      </c>
      <c r="C34" s="350">
        <v>5460</v>
      </c>
      <c r="D34" s="349">
        <v>2660</v>
      </c>
      <c r="E34" s="344">
        <f t="shared" si="14"/>
        <v>48.717948717948715</v>
      </c>
      <c r="F34" s="90">
        <v>5399</v>
      </c>
      <c r="G34" s="349">
        <v>2576</v>
      </c>
      <c r="H34" s="344">
        <f t="shared" si="15"/>
        <v>47.712539359140585</v>
      </c>
      <c r="I34" s="90">
        <v>5371</v>
      </c>
      <c r="J34" s="349">
        <v>2575</v>
      </c>
      <c r="K34" s="344">
        <f t="shared" si="16"/>
        <v>47.94265499906907</v>
      </c>
      <c r="L34" s="90">
        <v>5730</v>
      </c>
      <c r="M34" s="349">
        <v>2806</v>
      </c>
      <c r="N34" s="344">
        <f t="shared" si="17"/>
        <v>48.970331588132638</v>
      </c>
      <c r="O34" s="90">
        <v>5822</v>
      </c>
      <c r="P34" s="349">
        <v>2827</v>
      </c>
      <c r="Q34" s="344">
        <f t="shared" si="18"/>
        <v>48.557196839574033</v>
      </c>
      <c r="R34" s="350">
        <v>5957</v>
      </c>
      <c r="S34" s="349">
        <v>2868</v>
      </c>
      <c r="T34" s="344">
        <f t="shared" si="19"/>
        <v>48.145039449387276</v>
      </c>
      <c r="U34" s="90">
        <v>6023</v>
      </c>
      <c r="V34" s="349">
        <v>2896</v>
      </c>
      <c r="W34" s="344">
        <f t="shared" si="20"/>
        <v>48.082350987879799</v>
      </c>
      <c r="X34" s="350">
        <v>6237</v>
      </c>
      <c r="Y34" s="349">
        <v>2957</v>
      </c>
      <c r="Z34" s="344">
        <f t="shared" si="21"/>
        <v>47.410614077280741</v>
      </c>
      <c r="AA34" s="90">
        <v>6519</v>
      </c>
      <c r="AB34" s="349">
        <v>3144</v>
      </c>
      <c r="AC34" s="344">
        <f t="shared" si="22"/>
        <v>48.228255867464334</v>
      </c>
      <c r="AD34" s="350">
        <v>6548</v>
      </c>
      <c r="AE34" s="349">
        <v>3170</v>
      </c>
      <c r="AF34" s="344">
        <f t="shared" si="23"/>
        <v>48.411728772144166</v>
      </c>
      <c r="AG34" s="90">
        <v>6527</v>
      </c>
      <c r="AH34" s="349">
        <v>3273</v>
      </c>
      <c r="AI34" s="344">
        <f t="shared" si="24"/>
        <v>50.145549256932739</v>
      </c>
      <c r="AJ34" s="350">
        <f>SUM(AJ35:AJ41)</f>
        <v>6726</v>
      </c>
      <c r="AK34" s="349">
        <f>SUM(AK35:AK41)</f>
        <v>3252</v>
      </c>
      <c r="AL34" s="344">
        <f t="shared" si="25"/>
        <v>48.34968777876896</v>
      </c>
      <c r="AM34" s="41">
        <f>'C3'!AA34</f>
        <v>6593</v>
      </c>
      <c r="AN34" s="349">
        <f>SUM(AN35:AN41)</f>
        <v>3215</v>
      </c>
      <c r="AO34" s="344">
        <f t="shared" si="26"/>
        <v>48.763840436826939</v>
      </c>
      <c r="AP34" s="41">
        <f>'C3'!AC34</f>
        <v>6968</v>
      </c>
      <c r="AQ34" s="349">
        <f>SUM(AQ35:AQ41)</f>
        <v>3422</v>
      </c>
      <c r="AR34" s="344">
        <f t="shared" si="27"/>
        <v>49.110218140068881</v>
      </c>
    </row>
    <row r="35" spans="1:44" ht="15" customHeight="1">
      <c r="A35" s="512"/>
      <c r="B35" s="74" t="s">
        <v>81</v>
      </c>
      <c r="C35" s="346">
        <v>217</v>
      </c>
      <c r="D35" s="67">
        <v>74</v>
      </c>
      <c r="E35" s="44">
        <f t="shared" si="14"/>
        <v>34.101382488479267</v>
      </c>
      <c r="F35" s="75">
        <v>262</v>
      </c>
      <c r="G35" s="67">
        <v>94</v>
      </c>
      <c r="H35" s="44">
        <f t="shared" si="15"/>
        <v>35.877862595419849</v>
      </c>
      <c r="I35" s="75">
        <v>254</v>
      </c>
      <c r="J35" s="67">
        <v>93</v>
      </c>
      <c r="K35" s="44">
        <f t="shared" si="16"/>
        <v>36.614173228346459</v>
      </c>
      <c r="L35" s="75">
        <v>256</v>
      </c>
      <c r="M35" s="67">
        <v>89</v>
      </c>
      <c r="N35" s="44">
        <f t="shared" si="17"/>
        <v>34.765625</v>
      </c>
      <c r="O35" s="75">
        <v>287</v>
      </c>
      <c r="P35" s="67">
        <v>96</v>
      </c>
      <c r="Q35" s="44">
        <f t="shared" si="18"/>
        <v>33.449477351916379</v>
      </c>
      <c r="R35" s="346">
        <v>211</v>
      </c>
      <c r="S35" s="67">
        <v>79</v>
      </c>
      <c r="T35" s="44">
        <f t="shared" si="19"/>
        <v>37.440758293838861</v>
      </c>
      <c r="U35" s="75">
        <v>225</v>
      </c>
      <c r="V35" s="67">
        <v>71</v>
      </c>
      <c r="W35" s="44">
        <f t="shared" si="20"/>
        <v>31.555555555555554</v>
      </c>
      <c r="X35" s="346">
        <v>175</v>
      </c>
      <c r="Y35" s="67">
        <v>60</v>
      </c>
      <c r="Z35" s="44">
        <f t="shared" si="21"/>
        <v>34.285714285714285</v>
      </c>
      <c r="AA35" s="75">
        <v>181</v>
      </c>
      <c r="AB35" s="67">
        <v>67</v>
      </c>
      <c r="AC35" s="44">
        <f t="shared" si="22"/>
        <v>37.016574585635361</v>
      </c>
      <c r="AD35" s="346">
        <v>187</v>
      </c>
      <c r="AE35" s="67">
        <v>76</v>
      </c>
      <c r="AF35" s="44">
        <f t="shared" si="23"/>
        <v>40.641711229946523</v>
      </c>
      <c r="AG35" s="75">
        <v>183</v>
      </c>
      <c r="AH35" s="67">
        <v>69</v>
      </c>
      <c r="AI35" s="44">
        <f t="shared" si="24"/>
        <v>37.704918032786885</v>
      </c>
      <c r="AJ35" s="346">
        <v>195</v>
      </c>
      <c r="AK35" s="67">
        <v>57</v>
      </c>
      <c r="AL35" s="44">
        <f t="shared" si="25"/>
        <v>29.230769230769234</v>
      </c>
      <c r="AM35" s="34">
        <f>'C3'!AA35</f>
        <v>202</v>
      </c>
      <c r="AN35" s="67">
        <v>76</v>
      </c>
      <c r="AO35" s="44">
        <f t="shared" si="26"/>
        <v>37.623762376237622</v>
      </c>
      <c r="AP35" s="34">
        <f>'C3'!AC35</f>
        <v>194</v>
      </c>
      <c r="AQ35" s="67">
        <v>61</v>
      </c>
      <c r="AR35" s="44">
        <f t="shared" si="27"/>
        <v>31.443298969072163</v>
      </c>
    </row>
    <row r="36" spans="1:44">
      <c r="A36" s="512"/>
      <c r="B36" s="330" t="s">
        <v>82</v>
      </c>
      <c r="C36" s="345">
        <v>266</v>
      </c>
      <c r="D36" s="126">
        <v>112</v>
      </c>
      <c r="E36" s="44">
        <f t="shared" si="14"/>
        <v>42.105263157894733</v>
      </c>
      <c r="F36" s="78">
        <v>201</v>
      </c>
      <c r="G36" s="126">
        <v>112</v>
      </c>
      <c r="H36" s="44">
        <f t="shared" si="15"/>
        <v>55.721393034825873</v>
      </c>
      <c r="I36" s="78">
        <v>103</v>
      </c>
      <c r="J36" s="126">
        <v>43</v>
      </c>
      <c r="K36" s="44">
        <f t="shared" si="16"/>
        <v>41.747572815533978</v>
      </c>
      <c r="L36" s="78">
        <v>107</v>
      </c>
      <c r="M36" s="126">
        <v>53</v>
      </c>
      <c r="N36" s="44">
        <f t="shared" si="17"/>
        <v>49.532710280373834</v>
      </c>
      <c r="O36" s="78">
        <v>102</v>
      </c>
      <c r="P36" s="126">
        <v>48</v>
      </c>
      <c r="Q36" s="44">
        <f t="shared" si="18"/>
        <v>47.058823529411761</v>
      </c>
      <c r="R36" s="345">
        <v>117</v>
      </c>
      <c r="S36" s="126">
        <v>57</v>
      </c>
      <c r="T36" s="44">
        <f t="shared" si="19"/>
        <v>48.717948717948715</v>
      </c>
      <c r="U36" s="78">
        <v>134</v>
      </c>
      <c r="V36" s="126">
        <v>56</v>
      </c>
      <c r="W36" s="44">
        <f t="shared" si="20"/>
        <v>41.791044776119399</v>
      </c>
      <c r="X36" s="345">
        <v>125</v>
      </c>
      <c r="Y36" s="126">
        <v>57</v>
      </c>
      <c r="Z36" s="44">
        <f t="shared" si="21"/>
        <v>45.6</v>
      </c>
      <c r="AA36" s="78">
        <v>137</v>
      </c>
      <c r="AB36" s="126">
        <v>72</v>
      </c>
      <c r="AC36" s="44">
        <f t="shared" si="22"/>
        <v>52.554744525547449</v>
      </c>
      <c r="AD36" s="345">
        <v>132</v>
      </c>
      <c r="AE36" s="126">
        <v>48</v>
      </c>
      <c r="AF36" s="44">
        <f t="shared" si="23"/>
        <v>36.363636363636367</v>
      </c>
      <c r="AG36" s="78">
        <v>132</v>
      </c>
      <c r="AH36" s="126">
        <v>64</v>
      </c>
      <c r="AI36" s="44">
        <f t="shared" si="24"/>
        <v>48.484848484848484</v>
      </c>
      <c r="AJ36" s="345">
        <v>157</v>
      </c>
      <c r="AK36" s="126">
        <v>71</v>
      </c>
      <c r="AL36" s="44">
        <f t="shared" si="25"/>
        <v>45.222929936305732</v>
      </c>
      <c r="AM36" s="33">
        <f>'C3'!AA36</f>
        <v>137</v>
      </c>
      <c r="AN36" s="126">
        <v>67</v>
      </c>
      <c r="AO36" s="44">
        <f t="shared" si="26"/>
        <v>48.9051094890511</v>
      </c>
      <c r="AP36" s="33">
        <f>'C3'!AC36</f>
        <v>152</v>
      </c>
      <c r="AQ36" s="126">
        <v>80</v>
      </c>
      <c r="AR36" s="44">
        <f t="shared" si="27"/>
        <v>52.631578947368418</v>
      </c>
    </row>
    <row r="37" spans="1:44">
      <c r="A37" s="512"/>
      <c r="B37" s="330" t="s">
        <v>83</v>
      </c>
      <c r="C37" s="345">
        <v>2672</v>
      </c>
      <c r="D37" s="126">
        <v>1355</v>
      </c>
      <c r="E37" s="44">
        <f t="shared" si="14"/>
        <v>50.711077844311383</v>
      </c>
      <c r="F37" s="78">
        <v>2644</v>
      </c>
      <c r="G37" s="126">
        <v>1273</v>
      </c>
      <c r="H37" s="44">
        <f t="shared" si="15"/>
        <v>48.146747352496213</v>
      </c>
      <c r="I37" s="78">
        <v>2683</v>
      </c>
      <c r="J37" s="126">
        <v>1334</v>
      </c>
      <c r="K37" s="44">
        <f t="shared" si="16"/>
        <v>49.720462169213569</v>
      </c>
      <c r="L37" s="78">
        <v>2895</v>
      </c>
      <c r="M37" s="126">
        <v>1474</v>
      </c>
      <c r="N37" s="44">
        <f t="shared" si="17"/>
        <v>50.9153713298791</v>
      </c>
      <c r="O37" s="78">
        <v>3029</v>
      </c>
      <c r="P37" s="126">
        <v>1561</v>
      </c>
      <c r="Q37" s="44">
        <f t="shared" si="18"/>
        <v>51.53516011885111</v>
      </c>
      <c r="R37" s="345">
        <v>3137</v>
      </c>
      <c r="S37" s="126">
        <v>1570</v>
      </c>
      <c r="T37" s="44">
        <f t="shared" si="19"/>
        <v>50.04781638508129</v>
      </c>
      <c r="U37" s="78">
        <v>3121</v>
      </c>
      <c r="V37" s="126">
        <v>1568</v>
      </c>
      <c r="W37" s="44">
        <f t="shared" si="20"/>
        <v>50.240307593719955</v>
      </c>
      <c r="X37" s="345">
        <v>3193</v>
      </c>
      <c r="Y37" s="126">
        <v>1579</v>
      </c>
      <c r="Z37" s="44">
        <f t="shared" si="21"/>
        <v>49.451926088318196</v>
      </c>
      <c r="AA37" s="78">
        <v>3376</v>
      </c>
      <c r="AB37" s="126">
        <v>1691</v>
      </c>
      <c r="AC37" s="44">
        <f t="shared" si="22"/>
        <v>50.088862559241711</v>
      </c>
      <c r="AD37" s="345">
        <v>3407</v>
      </c>
      <c r="AE37" s="126">
        <v>1732</v>
      </c>
      <c r="AF37" s="44">
        <f t="shared" si="23"/>
        <v>50.836513061344291</v>
      </c>
      <c r="AG37" s="78">
        <v>3397</v>
      </c>
      <c r="AH37" s="126">
        <v>1775</v>
      </c>
      <c r="AI37" s="44">
        <f t="shared" si="24"/>
        <v>52.251987047394763</v>
      </c>
      <c r="AJ37" s="345">
        <v>3640</v>
      </c>
      <c r="AK37" s="126">
        <v>1846</v>
      </c>
      <c r="AL37" s="44">
        <f t="shared" si="25"/>
        <v>50.714285714285708</v>
      </c>
      <c r="AM37" s="33">
        <f>'C3'!AA37</f>
        <v>3647</v>
      </c>
      <c r="AN37" s="126">
        <v>1796</v>
      </c>
      <c r="AO37" s="44">
        <f t="shared" si="26"/>
        <v>49.245955579928705</v>
      </c>
      <c r="AP37" s="33">
        <f>'C3'!AC37</f>
        <v>3860</v>
      </c>
      <c r="AQ37" s="126">
        <v>1961</v>
      </c>
      <c r="AR37" s="44">
        <f t="shared" si="27"/>
        <v>50.803108808290155</v>
      </c>
    </row>
    <row r="38" spans="1:44">
      <c r="A38" s="512"/>
      <c r="B38" s="330" t="s">
        <v>84</v>
      </c>
      <c r="C38" s="345">
        <v>174</v>
      </c>
      <c r="D38" s="126">
        <v>70</v>
      </c>
      <c r="E38" s="44">
        <f t="shared" si="14"/>
        <v>40.229885057471265</v>
      </c>
      <c r="F38" s="78">
        <v>159</v>
      </c>
      <c r="G38" s="126">
        <v>80</v>
      </c>
      <c r="H38" s="44">
        <f t="shared" si="15"/>
        <v>50.314465408805034</v>
      </c>
      <c r="I38" s="78">
        <v>217</v>
      </c>
      <c r="J38" s="126">
        <v>102</v>
      </c>
      <c r="K38" s="44">
        <f t="shared" si="16"/>
        <v>47.004608294930875</v>
      </c>
      <c r="L38" s="78">
        <v>219</v>
      </c>
      <c r="M38" s="126">
        <v>107</v>
      </c>
      <c r="N38" s="44">
        <f t="shared" si="17"/>
        <v>48.858447488584474</v>
      </c>
      <c r="O38" s="78">
        <v>185</v>
      </c>
      <c r="P38" s="126">
        <v>92</v>
      </c>
      <c r="Q38" s="44">
        <f t="shared" si="18"/>
        <v>49.729729729729733</v>
      </c>
      <c r="R38" s="345">
        <v>178</v>
      </c>
      <c r="S38" s="126">
        <v>76</v>
      </c>
      <c r="T38" s="44">
        <f t="shared" si="19"/>
        <v>42.696629213483142</v>
      </c>
      <c r="U38" s="78">
        <v>166</v>
      </c>
      <c r="V38" s="126">
        <v>71</v>
      </c>
      <c r="W38" s="44">
        <f t="shared" si="20"/>
        <v>42.771084337349393</v>
      </c>
      <c r="X38" s="345">
        <v>192</v>
      </c>
      <c r="Y38" s="126">
        <v>88</v>
      </c>
      <c r="Z38" s="44">
        <f t="shared" si="21"/>
        <v>45.833333333333329</v>
      </c>
      <c r="AA38" s="78">
        <v>159</v>
      </c>
      <c r="AB38" s="126">
        <v>61</v>
      </c>
      <c r="AC38" s="44">
        <f t="shared" si="22"/>
        <v>38.364779874213838</v>
      </c>
      <c r="AD38" s="345">
        <v>165</v>
      </c>
      <c r="AE38" s="126">
        <v>72</v>
      </c>
      <c r="AF38" s="44">
        <f t="shared" si="23"/>
        <v>43.636363636363633</v>
      </c>
      <c r="AG38" s="78">
        <v>158</v>
      </c>
      <c r="AH38" s="126">
        <v>58</v>
      </c>
      <c r="AI38" s="44">
        <f t="shared" si="24"/>
        <v>36.708860759493675</v>
      </c>
      <c r="AJ38" s="345">
        <v>138</v>
      </c>
      <c r="AK38" s="126">
        <v>71</v>
      </c>
      <c r="AL38" s="44">
        <f t="shared" si="25"/>
        <v>51.449275362318836</v>
      </c>
      <c r="AM38" s="33">
        <f>'C3'!AA38</f>
        <v>142</v>
      </c>
      <c r="AN38" s="126">
        <v>63</v>
      </c>
      <c r="AO38" s="44">
        <f t="shared" si="26"/>
        <v>44.366197183098592</v>
      </c>
      <c r="AP38" s="33">
        <f>'C3'!AC38</f>
        <v>150</v>
      </c>
      <c r="AQ38" s="126">
        <v>66</v>
      </c>
      <c r="AR38" s="44">
        <f t="shared" si="27"/>
        <v>44</v>
      </c>
    </row>
    <row r="39" spans="1:44">
      <c r="A39" s="512"/>
      <c r="B39" s="330" t="s">
        <v>85</v>
      </c>
      <c r="C39" s="346">
        <v>1233</v>
      </c>
      <c r="D39" s="67">
        <v>614</v>
      </c>
      <c r="E39" s="44">
        <f t="shared" si="14"/>
        <v>49.797242497972427</v>
      </c>
      <c r="F39" s="75">
        <v>1256</v>
      </c>
      <c r="G39" s="67">
        <v>595</v>
      </c>
      <c r="H39" s="44">
        <f t="shared" si="15"/>
        <v>47.372611464968152</v>
      </c>
      <c r="I39" s="75">
        <v>1303</v>
      </c>
      <c r="J39" s="67">
        <v>612</v>
      </c>
      <c r="K39" s="44">
        <f t="shared" si="16"/>
        <v>46.968534151957023</v>
      </c>
      <c r="L39" s="75">
        <v>1377</v>
      </c>
      <c r="M39" s="67">
        <v>672</v>
      </c>
      <c r="N39" s="44">
        <f t="shared" si="17"/>
        <v>48.80174291938998</v>
      </c>
      <c r="O39" s="75">
        <v>1337</v>
      </c>
      <c r="P39" s="67">
        <v>646</v>
      </c>
      <c r="Q39" s="44">
        <f t="shared" si="18"/>
        <v>48.317127898279736</v>
      </c>
      <c r="R39" s="346">
        <v>1374</v>
      </c>
      <c r="S39" s="67">
        <v>668</v>
      </c>
      <c r="T39" s="44">
        <f t="shared" si="19"/>
        <v>48.617176128093156</v>
      </c>
      <c r="U39" s="75">
        <v>1497</v>
      </c>
      <c r="V39" s="67">
        <v>713</v>
      </c>
      <c r="W39" s="44">
        <f t="shared" si="20"/>
        <v>47.62859051436206</v>
      </c>
      <c r="X39" s="346">
        <v>1578</v>
      </c>
      <c r="Y39" s="67">
        <v>756</v>
      </c>
      <c r="Z39" s="44">
        <f t="shared" si="21"/>
        <v>47.908745247148289</v>
      </c>
      <c r="AA39" s="75">
        <v>1692</v>
      </c>
      <c r="AB39" s="67">
        <v>801</v>
      </c>
      <c r="AC39" s="44">
        <f t="shared" si="22"/>
        <v>47.340425531914896</v>
      </c>
      <c r="AD39" s="346">
        <v>1804</v>
      </c>
      <c r="AE39" s="67">
        <v>871</v>
      </c>
      <c r="AF39" s="44">
        <f t="shared" si="23"/>
        <v>48.281596452328159</v>
      </c>
      <c r="AG39" s="75">
        <v>1819</v>
      </c>
      <c r="AH39" s="67">
        <v>892</v>
      </c>
      <c r="AI39" s="44">
        <f t="shared" si="24"/>
        <v>49.037932930181412</v>
      </c>
      <c r="AJ39" s="346">
        <v>1721</v>
      </c>
      <c r="AK39" s="67">
        <v>812</v>
      </c>
      <c r="AL39" s="44">
        <f t="shared" si="25"/>
        <v>47.181871005229517</v>
      </c>
      <c r="AM39" s="34">
        <f>'C3'!AA39</f>
        <v>1639</v>
      </c>
      <c r="AN39" s="67">
        <v>841</v>
      </c>
      <c r="AO39" s="44">
        <f t="shared" si="26"/>
        <v>51.311775472849298</v>
      </c>
      <c r="AP39" s="34">
        <f>'C3'!AC39</f>
        <v>1757</v>
      </c>
      <c r="AQ39" s="67">
        <v>861</v>
      </c>
      <c r="AR39" s="44">
        <f t="shared" si="27"/>
        <v>49.003984063745023</v>
      </c>
    </row>
    <row r="40" spans="1:44" ht="15" hidden="1" customHeight="1">
      <c r="A40" s="512"/>
      <c r="B40" s="330" t="s">
        <v>86</v>
      </c>
      <c r="C40" s="77">
        <v>0</v>
      </c>
      <c r="D40" s="46">
        <v>0</v>
      </c>
      <c r="E40" s="47">
        <v>0</v>
      </c>
      <c r="F40" s="88">
        <v>0</v>
      </c>
      <c r="G40" s="49">
        <v>0</v>
      </c>
      <c r="H40" s="47">
        <v>0</v>
      </c>
      <c r="I40" s="35">
        <v>0</v>
      </c>
      <c r="J40" s="49">
        <v>0</v>
      </c>
      <c r="K40" s="47">
        <v>0</v>
      </c>
      <c r="L40" s="35">
        <v>0</v>
      </c>
      <c r="M40" s="49">
        <v>0</v>
      </c>
      <c r="N40" s="47">
        <v>0</v>
      </c>
      <c r="O40" s="35">
        <v>0</v>
      </c>
      <c r="P40" s="49">
        <v>0</v>
      </c>
      <c r="Q40" s="47">
        <v>0</v>
      </c>
      <c r="R40" s="77">
        <v>0</v>
      </c>
      <c r="S40" s="46">
        <v>0</v>
      </c>
      <c r="T40" s="47">
        <v>0</v>
      </c>
      <c r="U40" s="76">
        <v>0</v>
      </c>
      <c r="V40" s="46">
        <v>0</v>
      </c>
      <c r="W40" s="47">
        <v>0</v>
      </c>
      <c r="X40" s="77">
        <v>0</v>
      </c>
      <c r="Y40" s="46">
        <v>0</v>
      </c>
      <c r="Z40" s="47">
        <v>0</v>
      </c>
      <c r="AA40" s="35">
        <v>0</v>
      </c>
      <c r="AB40" s="49">
        <v>0</v>
      </c>
      <c r="AC40" s="47">
        <v>0</v>
      </c>
      <c r="AD40" s="49">
        <v>0</v>
      </c>
      <c r="AE40" s="49">
        <v>0</v>
      </c>
      <c r="AF40" s="47">
        <v>0</v>
      </c>
      <c r="AG40" s="35">
        <v>0</v>
      </c>
      <c r="AH40" s="49">
        <v>0</v>
      </c>
      <c r="AI40" s="47">
        <v>0</v>
      </c>
      <c r="AJ40" s="49">
        <v>0</v>
      </c>
      <c r="AK40" s="49">
        <v>0</v>
      </c>
      <c r="AL40" s="47">
        <v>0</v>
      </c>
      <c r="AM40" s="36">
        <f>'C3'!AA40</f>
        <v>0</v>
      </c>
      <c r="AN40" s="49">
        <v>0</v>
      </c>
      <c r="AO40" s="47">
        <v>0</v>
      </c>
      <c r="AP40" s="36">
        <f>'C3'!AC40</f>
        <v>0</v>
      </c>
      <c r="AQ40" s="49">
        <v>0</v>
      </c>
      <c r="AR40" s="47">
        <v>0</v>
      </c>
    </row>
    <row r="41" spans="1:44">
      <c r="A41" s="513"/>
      <c r="B41" s="450" t="s">
        <v>87</v>
      </c>
      <c r="C41" s="448">
        <v>898</v>
      </c>
      <c r="D41" s="351">
        <v>435</v>
      </c>
      <c r="E41" s="53">
        <f>D41/C41*100</f>
        <v>48.440979955456569</v>
      </c>
      <c r="F41" s="85">
        <v>877</v>
      </c>
      <c r="G41" s="351">
        <v>422</v>
      </c>
      <c r="H41" s="53">
        <f>G41/F41*100</f>
        <v>48.118586088939566</v>
      </c>
      <c r="I41" s="83">
        <v>811</v>
      </c>
      <c r="J41" s="351">
        <v>391</v>
      </c>
      <c r="K41" s="53">
        <f>J41/I41*100</f>
        <v>48.212083847102342</v>
      </c>
      <c r="L41" s="83">
        <v>876</v>
      </c>
      <c r="M41" s="351">
        <v>411</v>
      </c>
      <c r="N41" s="53">
        <f>M41/L41*100</f>
        <v>46.917808219178085</v>
      </c>
      <c r="O41" s="83">
        <v>882</v>
      </c>
      <c r="P41" s="351">
        <v>384</v>
      </c>
      <c r="Q41" s="53">
        <f>P41/O41*100</f>
        <v>43.537414965986393</v>
      </c>
      <c r="R41" s="448">
        <v>940</v>
      </c>
      <c r="S41" s="351">
        <v>418</v>
      </c>
      <c r="T41" s="53">
        <f>S41/R41*100</f>
        <v>44.468085106382979</v>
      </c>
      <c r="U41" s="83">
        <v>880</v>
      </c>
      <c r="V41" s="351">
        <v>417</v>
      </c>
      <c r="W41" s="53">
        <f>V41/U41*100</f>
        <v>47.38636363636364</v>
      </c>
      <c r="X41" s="448">
        <v>974</v>
      </c>
      <c r="Y41" s="351">
        <v>417</v>
      </c>
      <c r="Z41" s="53">
        <f>Y41/X41*100</f>
        <v>42.813141683778234</v>
      </c>
      <c r="AA41" s="83">
        <v>974</v>
      </c>
      <c r="AB41" s="351">
        <v>452</v>
      </c>
      <c r="AC41" s="53">
        <f>AB41/AA41*100</f>
        <v>46.406570841889113</v>
      </c>
      <c r="AD41" s="448">
        <v>853</v>
      </c>
      <c r="AE41" s="351">
        <v>371</v>
      </c>
      <c r="AF41" s="53">
        <f>AE41/AD41*100</f>
        <v>43.493552168815938</v>
      </c>
      <c r="AG41" s="83">
        <v>838</v>
      </c>
      <c r="AH41" s="351">
        <v>415</v>
      </c>
      <c r="AI41" s="53">
        <f>AH41/AG41*100</f>
        <v>49.522673031026251</v>
      </c>
      <c r="AJ41" s="448">
        <v>875</v>
      </c>
      <c r="AK41" s="351">
        <v>395</v>
      </c>
      <c r="AL41" s="53">
        <f>AK41/AJ41*100</f>
        <v>45.142857142857139</v>
      </c>
      <c r="AM41" s="52">
        <f>'C3'!AA41</f>
        <v>826</v>
      </c>
      <c r="AN41" s="351">
        <v>372</v>
      </c>
      <c r="AO41" s="53">
        <f>AN41/AM41*100</f>
        <v>45.036319612590795</v>
      </c>
      <c r="AP41" s="52">
        <f>'C3'!AC41</f>
        <v>855</v>
      </c>
      <c r="AQ41" s="351">
        <v>393</v>
      </c>
      <c r="AR41" s="53">
        <f>AQ41/AP41*100</f>
        <v>45.964912280701753</v>
      </c>
    </row>
    <row r="42" spans="1:44">
      <c r="A42" s="511" t="s">
        <v>24</v>
      </c>
      <c r="B42" s="89" t="s">
        <v>219</v>
      </c>
      <c r="C42" s="350">
        <v>1183</v>
      </c>
      <c r="D42" s="349">
        <v>614</v>
      </c>
      <c r="E42" s="344">
        <f>D42/C42*100</f>
        <v>51.901944209636518</v>
      </c>
      <c r="F42" s="90">
        <v>1175</v>
      </c>
      <c r="G42" s="349">
        <v>588</v>
      </c>
      <c r="H42" s="344">
        <f>G42/F42*100</f>
        <v>50.042553191489361</v>
      </c>
      <c r="I42" s="90">
        <v>1264</v>
      </c>
      <c r="J42" s="349">
        <v>640</v>
      </c>
      <c r="K42" s="344">
        <f>J42/I42*100</f>
        <v>50.632911392405063</v>
      </c>
      <c r="L42" s="90">
        <v>1293</v>
      </c>
      <c r="M42" s="349">
        <v>644</v>
      </c>
      <c r="N42" s="344">
        <f>M42/L42*100</f>
        <v>49.806651198762566</v>
      </c>
      <c r="O42" s="90">
        <v>1211</v>
      </c>
      <c r="P42" s="349">
        <v>592</v>
      </c>
      <c r="Q42" s="344">
        <f>P42/O42*100</f>
        <v>48.885218827415358</v>
      </c>
      <c r="R42" s="350">
        <v>1301</v>
      </c>
      <c r="S42" s="349">
        <v>663</v>
      </c>
      <c r="T42" s="344">
        <f>S42/R42*100</f>
        <v>50.960799385088393</v>
      </c>
      <c r="U42" s="90">
        <v>1298</v>
      </c>
      <c r="V42" s="349">
        <v>610</v>
      </c>
      <c r="W42" s="344">
        <f>V42/U42*100</f>
        <v>46.995377503852083</v>
      </c>
      <c r="X42" s="350">
        <v>1296</v>
      </c>
      <c r="Y42" s="349">
        <v>671</v>
      </c>
      <c r="Z42" s="344">
        <f>Y42/X42*100</f>
        <v>51.774691358024697</v>
      </c>
      <c r="AA42" s="90">
        <v>1273</v>
      </c>
      <c r="AB42" s="349">
        <v>657</v>
      </c>
      <c r="AC42" s="344">
        <f>AB42/AA42*100</f>
        <v>51.610369206598584</v>
      </c>
      <c r="AD42" s="350">
        <v>1362</v>
      </c>
      <c r="AE42" s="349">
        <v>691</v>
      </c>
      <c r="AF42" s="344">
        <f>AE42/AD42*100</f>
        <v>50.734214390602048</v>
      </c>
      <c r="AG42" s="90">
        <v>1289</v>
      </c>
      <c r="AH42" s="349">
        <v>639</v>
      </c>
      <c r="AI42" s="344">
        <f>AH42/AG42*100</f>
        <v>49.573312645461598</v>
      </c>
      <c r="AJ42" s="350">
        <f>SUM(AJ43:AJ49)</f>
        <v>1279</v>
      </c>
      <c r="AK42" s="349">
        <f>SUM(AK43:AK49)</f>
        <v>635</v>
      </c>
      <c r="AL42" s="344">
        <f>AK42/AJ42*100</f>
        <v>49.648162627052386</v>
      </c>
      <c r="AM42" s="41">
        <f>'C3'!AA42</f>
        <v>1318</v>
      </c>
      <c r="AN42" s="349">
        <f>SUM(AN43:AN49)</f>
        <v>649</v>
      </c>
      <c r="AO42" s="344">
        <f>AN42/AM42*100</f>
        <v>49.241274658573595</v>
      </c>
      <c r="AP42" s="41">
        <f>'C3'!AC42</f>
        <v>1338</v>
      </c>
      <c r="AQ42" s="349">
        <f>SUM(AQ43:AQ49)</f>
        <v>648</v>
      </c>
      <c r="AR42" s="344">
        <f>AQ42/AP42*100</f>
        <v>48.430493273542602</v>
      </c>
    </row>
    <row r="43" spans="1:44" ht="15" customHeight="1">
      <c r="A43" s="512"/>
      <c r="B43" s="74" t="s">
        <v>81</v>
      </c>
      <c r="C43" s="346">
        <v>58</v>
      </c>
      <c r="D43" s="67">
        <v>17</v>
      </c>
      <c r="E43" s="44">
        <f>D43/C43*100</f>
        <v>29.310344827586203</v>
      </c>
      <c r="F43" s="75">
        <v>59</v>
      </c>
      <c r="G43" s="67">
        <v>15</v>
      </c>
      <c r="H43" s="44">
        <f>G43/F43*100</f>
        <v>25.423728813559322</v>
      </c>
      <c r="I43" s="75">
        <v>68</v>
      </c>
      <c r="J43" s="67">
        <v>13</v>
      </c>
      <c r="K43" s="44">
        <f>J43/I43*100</f>
        <v>19.117647058823529</v>
      </c>
      <c r="L43" s="75">
        <v>70</v>
      </c>
      <c r="M43" s="67">
        <v>25</v>
      </c>
      <c r="N43" s="44">
        <f>M43/L43*100</f>
        <v>35.714285714285715</v>
      </c>
      <c r="O43" s="75">
        <v>61</v>
      </c>
      <c r="P43" s="67">
        <v>15</v>
      </c>
      <c r="Q43" s="44">
        <f>P43/O43*100</f>
        <v>24.590163934426229</v>
      </c>
      <c r="R43" s="346">
        <v>63</v>
      </c>
      <c r="S43" s="67">
        <v>22</v>
      </c>
      <c r="T43" s="44">
        <f>S43/R43*100</f>
        <v>34.920634920634917</v>
      </c>
      <c r="U43" s="75">
        <v>62</v>
      </c>
      <c r="V43" s="67">
        <v>19</v>
      </c>
      <c r="W43" s="44">
        <f>V43/U43*100</f>
        <v>30.64516129032258</v>
      </c>
      <c r="X43" s="346">
        <v>54</v>
      </c>
      <c r="Y43" s="67">
        <v>20</v>
      </c>
      <c r="Z43" s="44">
        <f>Y43/X43*100</f>
        <v>37.037037037037038</v>
      </c>
      <c r="AA43" s="75">
        <v>76</v>
      </c>
      <c r="AB43" s="67">
        <v>19</v>
      </c>
      <c r="AC43" s="44">
        <f>AB43/AA43*100</f>
        <v>25</v>
      </c>
      <c r="AD43" s="346">
        <v>50</v>
      </c>
      <c r="AE43" s="67">
        <v>20</v>
      </c>
      <c r="AF43" s="44">
        <f>AE43/AD43*100</f>
        <v>40</v>
      </c>
      <c r="AG43" s="75">
        <v>63</v>
      </c>
      <c r="AH43" s="67">
        <v>16</v>
      </c>
      <c r="AI43" s="44">
        <f>AH43/AG43*100</f>
        <v>25.396825396825395</v>
      </c>
      <c r="AJ43" s="346">
        <v>53</v>
      </c>
      <c r="AK43" s="67">
        <v>15</v>
      </c>
      <c r="AL43" s="44">
        <f>AK43/AJ43*100</f>
        <v>28.30188679245283</v>
      </c>
      <c r="AM43" s="34">
        <f>'C3'!AA43</f>
        <v>60</v>
      </c>
      <c r="AN43" s="67">
        <v>16</v>
      </c>
      <c r="AO43" s="44">
        <f>AN43/AM43*100</f>
        <v>26.666666666666668</v>
      </c>
      <c r="AP43" s="34">
        <f>'C3'!AC43</f>
        <v>53</v>
      </c>
      <c r="AQ43" s="67">
        <v>12</v>
      </c>
      <c r="AR43" s="44">
        <f>AQ43/AP43*100</f>
        <v>22.641509433962266</v>
      </c>
    </row>
    <row r="44" spans="1:44">
      <c r="A44" s="512"/>
      <c r="B44" s="330" t="s">
        <v>82</v>
      </c>
      <c r="C44" s="345">
        <v>279</v>
      </c>
      <c r="D44" s="126">
        <v>142</v>
      </c>
      <c r="E44" s="44">
        <f>D44/C44*100</f>
        <v>50.896057347670251</v>
      </c>
      <c r="F44" s="78">
        <v>256</v>
      </c>
      <c r="G44" s="126">
        <v>136</v>
      </c>
      <c r="H44" s="44">
        <f>G44/F44*100</f>
        <v>53.125</v>
      </c>
      <c r="I44" s="78">
        <v>309</v>
      </c>
      <c r="J44" s="126">
        <v>160</v>
      </c>
      <c r="K44" s="44">
        <f>J44/I44*100</f>
        <v>51.779935275080902</v>
      </c>
      <c r="L44" s="78">
        <v>286</v>
      </c>
      <c r="M44" s="126">
        <v>154</v>
      </c>
      <c r="N44" s="44">
        <f>M44/L44*100</f>
        <v>53.846153846153847</v>
      </c>
      <c r="O44" s="78">
        <v>266</v>
      </c>
      <c r="P44" s="126">
        <v>142</v>
      </c>
      <c r="Q44" s="44">
        <f>P44/O44*100</f>
        <v>53.383458646616546</v>
      </c>
      <c r="R44" s="345">
        <v>278</v>
      </c>
      <c r="S44" s="126">
        <v>157</v>
      </c>
      <c r="T44" s="44">
        <f>S44/R44*100</f>
        <v>56.474820143884898</v>
      </c>
      <c r="U44" s="78">
        <v>204</v>
      </c>
      <c r="V44" s="126">
        <v>122</v>
      </c>
      <c r="W44" s="44">
        <f>V44/U44*100</f>
        <v>59.803921568627452</v>
      </c>
      <c r="X44" s="345">
        <v>201</v>
      </c>
      <c r="Y44" s="126">
        <v>124</v>
      </c>
      <c r="Z44" s="44">
        <f>Y44/X44*100</f>
        <v>61.691542288557208</v>
      </c>
      <c r="AA44" s="78">
        <v>187</v>
      </c>
      <c r="AB44" s="126">
        <v>106</v>
      </c>
      <c r="AC44" s="44">
        <f>AB44/AA44*100</f>
        <v>56.684491978609628</v>
      </c>
      <c r="AD44" s="345">
        <v>182</v>
      </c>
      <c r="AE44" s="126">
        <v>111</v>
      </c>
      <c r="AF44" s="44">
        <f>AE44/AD44*100</f>
        <v>60.989010989010993</v>
      </c>
      <c r="AG44" s="78">
        <v>55</v>
      </c>
      <c r="AH44" s="126">
        <v>47</v>
      </c>
      <c r="AI44" s="44">
        <f>AH44/AG44*100</f>
        <v>85.454545454545453</v>
      </c>
      <c r="AJ44" s="345">
        <v>58</v>
      </c>
      <c r="AK44" s="126">
        <v>51</v>
      </c>
      <c r="AL44" s="44">
        <f>AK44/AJ44*100</f>
        <v>87.931034482758619</v>
      </c>
      <c r="AM44" s="33">
        <f>'C3'!AA44</f>
        <v>58</v>
      </c>
      <c r="AN44" s="126">
        <v>53</v>
      </c>
      <c r="AO44" s="44">
        <f>AN44/AM44*100</f>
        <v>91.379310344827587</v>
      </c>
      <c r="AP44" s="33">
        <f>'C3'!AC44</f>
        <v>55</v>
      </c>
      <c r="AQ44" s="126">
        <v>50</v>
      </c>
      <c r="AR44" s="44">
        <f>AQ44/AP44*100</f>
        <v>90.909090909090907</v>
      </c>
    </row>
    <row r="45" spans="1:44">
      <c r="A45" s="512"/>
      <c r="B45" s="330" t="s">
        <v>83</v>
      </c>
      <c r="C45" s="345">
        <v>481</v>
      </c>
      <c r="D45" s="126">
        <v>257</v>
      </c>
      <c r="E45" s="44">
        <f>D45/C45*100</f>
        <v>53.430353430353428</v>
      </c>
      <c r="F45" s="78">
        <v>501</v>
      </c>
      <c r="G45" s="126">
        <v>266</v>
      </c>
      <c r="H45" s="44">
        <f>G45/F45*100</f>
        <v>53.093812375249506</v>
      </c>
      <c r="I45" s="78">
        <v>481</v>
      </c>
      <c r="J45" s="126">
        <v>260</v>
      </c>
      <c r="K45" s="44">
        <f>J45/I45*100</f>
        <v>54.054054054054056</v>
      </c>
      <c r="L45" s="78">
        <v>541</v>
      </c>
      <c r="M45" s="126">
        <v>287</v>
      </c>
      <c r="N45" s="44">
        <f>M45/L45*100</f>
        <v>53.049907578558233</v>
      </c>
      <c r="O45" s="78">
        <v>496</v>
      </c>
      <c r="P45" s="126">
        <v>258</v>
      </c>
      <c r="Q45" s="44">
        <f>P45/O45*100</f>
        <v>52.016129032258064</v>
      </c>
      <c r="R45" s="345">
        <v>566</v>
      </c>
      <c r="S45" s="126">
        <v>303</v>
      </c>
      <c r="T45" s="44">
        <f>S45/R45*100</f>
        <v>53.533568904593643</v>
      </c>
      <c r="U45" s="78">
        <v>573</v>
      </c>
      <c r="V45" s="126">
        <v>281</v>
      </c>
      <c r="W45" s="44">
        <f>V45/U45*100</f>
        <v>49.040139616055846</v>
      </c>
      <c r="X45" s="345">
        <v>587</v>
      </c>
      <c r="Y45" s="126">
        <v>325</v>
      </c>
      <c r="Z45" s="44">
        <f>Y45/X45*100</f>
        <v>55.366269165247019</v>
      </c>
      <c r="AA45" s="78">
        <v>554</v>
      </c>
      <c r="AB45" s="126">
        <v>304</v>
      </c>
      <c r="AC45" s="44">
        <f>AB45/AA45*100</f>
        <v>54.873646209386287</v>
      </c>
      <c r="AD45" s="345">
        <v>600</v>
      </c>
      <c r="AE45" s="126">
        <v>324</v>
      </c>
      <c r="AF45" s="44">
        <f>AE45/AD45*100</f>
        <v>54</v>
      </c>
      <c r="AG45" s="78">
        <v>531</v>
      </c>
      <c r="AH45" s="126">
        <v>282</v>
      </c>
      <c r="AI45" s="44">
        <f>AH45/AG45*100</f>
        <v>53.10734463276836</v>
      </c>
      <c r="AJ45" s="345">
        <v>588</v>
      </c>
      <c r="AK45" s="126">
        <v>306</v>
      </c>
      <c r="AL45" s="44">
        <f>AK45/AJ45*100</f>
        <v>52.040816326530617</v>
      </c>
      <c r="AM45" s="33">
        <f>'C3'!AA45</f>
        <v>596</v>
      </c>
      <c r="AN45" s="126">
        <v>307</v>
      </c>
      <c r="AO45" s="44">
        <f>AN45/AM45*100</f>
        <v>51.510067114093957</v>
      </c>
      <c r="AP45" s="33">
        <f>'C3'!AC45</f>
        <v>644</v>
      </c>
      <c r="AQ45" s="126">
        <v>327</v>
      </c>
      <c r="AR45" s="44">
        <f>AQ45/AP45*100</f>
        <v>50.776397515527947</v>
      </c>
    </row>
    <row r="46" spans="1:44">
      <c r="A46" s="512"/>
      <c r="B46" s="330" t="s">
        <v>84</v>
      </c>
      <c r="C46" s="77">
        <v>0</v>
      </c>
      <c r="D46" s="46">
        <v>0</v>
      </c>
      <c r="E46" s="47">
        <v>0</v>
      </c>
      <c r="F46" s="76">
        <v>0</v>
      </c>
      <c r="G46" s="46">
        <v>0</v>
      </c>
      <c r="H46" s="47">
        <v>0</v>
      </c>
      <c r="I46" s="76">
        <v>0</v>
      </c>
      <c r="J46" s="46">
        <v>0</v>
      </c>
      <c r="K46" s="47">
        <v>0</v>
      </c>
      <c r="L46" s="76">
        <v>0</v>
      </c>
      <c r="M46" s="46">
        <v>0</v>
      </c>
      <c r="N46" s="47">
        <v>0</v>
      </c>
      <c r="O46" s="91">
        <v>0</v>
      </c>
      <c r="P46" s="46">
        <v>0</v>
      </c>
      <c r="Q46" s="47">
        <v>0</v>
      </c>
      <c r="R46" s="77">
        <v>0</v>
      </c>
      <c r="S46" s="46">
        <v>0</v>
      </c>
      <c r="T46" s="47">
        <v>0</v>
      </c>
      <c r="U46" s="76">
        <v>0</v>
      </c>
      <c r="V46" s="46">
        <v>0</v>
      </c>
      <c r="W46" s="47">
        <v>0</v>
      </c>
      <c r="X46" s="77">
        <v>0</v>
      </c>
      <c r="Y46" s="46">
        <v>0</v>
      </c>
      <c r="Z46" s="47">
        <v>0</v>
      </c>
      <c r="AA46" s="76">
        <v>0</v>
      </c>
      <c r="AB46" s="46">
        <v>0</v>
      </c>
      <c r="AC46" s="47">
        <v>0</v>
      </c>
      <c r="AD46" s="77">
        <v>0</v>
      </c>
      <c r="AE46" s="46">
        <v>0</v>
      </c>
      <c r="AF46" s="47">
        <v>0</v>
      </c>
      <c r="AG46" s="76">
        <v>0</v>
      </c>
      <c r="AH46" s="46">
        <v>0</v>
      </c>
      <c r="AI46" s="47">
        <v>0</v>
      </c>
      <c r="AJ46" s="77">
        <v>0</v>
      </c>
      <c r="AK46" s="46">
        <v>0</v>
      </c>
      <c r="AL46" s="47">
        <v>0</v>
      </c>
      <c r="AM46" s="36">
        <f>'C3'!AA46</f>
        <v>0</v>
      </c>
      <c r="AN46" s="46">
        <v>0</v>
      </c>
      <c r="AO46" s="47">
        <v>0</v>
      </c>
      <c r="AP46" s="36">
        <f>'C3'!AC46</f>
        <v>0</v>
      </c>
      <c r="AQ46" s="46">
        <v>0</v>
      </c>
      <c r="AR46" s="47">
        <v>0</v>
      </c>
    </row>
    <row r="47" spans="1:44">
      <c r="A47" s="512"/>
      <c r="B47" s="330" t="s">
        <v>85</v>
      </c>
      <c r="C47" s="346">
        <v>365</v>
      </c>
      <c r="D47" s="67">
        <v>198</v>
      </c>
      <c r="E47" s="44">
        <f>D47/C47*100</f>
        <v>54.246575342465754</v>
      </c>
      <c r="F47" s="75">
        <v>359</v>
      </c>
      <c r="G47" s="67">
        <v>171</v>
      </c>
      <c r="H47" s="44">
        <f>G47/F47*100</f>
        <v>47.632311977715879</v>
      </c>
      <c r="I47" s="75">
        <v>406</v>
      </c>
      <c r="J47" s="67">
        <v>207</v>
      </c>
      <c r="K47" s="44">
        <f>J47/I47*100</f>
        <v>50.985221674876847</v>
      </c>
      <c r="L47" s="75">
        <v>396</v>
      </c>
      <c r="M47" s="67">
        <v>178</v>
      </c>
      <c r="N47" s="44">
        <f>M47/L47*100</f>
        <v>44.949494949494948</v>
      </c>
      <c r="O47" s="75">
        <v>388</v>
      </c>
      <c r="P47" s="67">
        <v>177</v>
      </c>
      <c r="Q47" s="44">
        <f>P47/O47*100</f>
        <v>45.618556701030926</v>
      </c>
      <c r="R47" s="346">
        <v>394</v>
      </c>
      <c r="S47" s="67">
        <v>181</v>
      </c>
      <c r="T47" s="44">
        <f>S47/R47*100</f>
        <v>45.939086294416242</v>
      </c>
      <c r="U47" s="75">
        <v>459</v>
      </c>
      <c r="V47" s="67">
        <v>188</v>
      </c>
      <c r="W47" s="44">
        <f>V47/U47*100</f>
        <v>40.958605664488019</v>
      </c>
      <c r="X47" s="346">
        <v>454</v>
      </c>
      <c r="Y47" s="67">
        <v>202</v>
      </c>
      <c r="Z47" s="44">
        <f>Y47/X47*100</f>
        <v>44.493392070484582</v>
      </c>
      <c r="AA47" s="75">
        <v>456</v>
      </c>
      <c r="AB47" s="67">
        <v>228</v>
      </c>
      <c r="AC47" s="44">
        <f>AB47/AA47*100</f>
        <v>50</v>
      </c>
      <c r="AD47" s="346">
        <v>530</v>
      </c>
      <c r="AE47" s="67">
        <v>236</v>
      </c>
      <c r="AF47" s="44">
        <f>AE47/AD47*100</f>
        <v>44.528301886792455</v>
      </c>
      <c r="AG47" s="75">
        <v>640</v>
      </c>
      <c r="AH47" s="67">
        <v>294</v>
      </c>
      <c r="AI47" s="44">
        <f>AH47/AG47*100</f>
        <v>45.9375</v>
      </c>
      <c r="AJ47" s="346">
        <v>580</v>
      </c>
      <c r="AK47" s="67">
        <v>263</v>
      </c>
      <c r="AL47" s="44">
        <f>AK47/AJ47*100</f>
        <v>45.344827586206897</v>
      </c>
      <c r="AM47" s="34">
        <f>'C3'!AA47</f>
        <v>604</v>
      </c>
      <c r="AN47" s="67">
        <v>273</v>
      </c>
      <c r="AO47" s="44">
        <f>AN47/AM47*100</f>
        <v>45.198675496688736</v>
      </c>
      <c r="AP47" s="34">
        <f>'C3'!AC47</f>
        <v>586</v>
      </c>
      <c r="AQ47" s="67">
        <v>259</v>
      </c>
      <c r="AR47" s="44">
        <f>AQ47/AP47*100</f>
        <v>44.197952218430039</v>
      </c>
    </row>
    <row r="48" spans="1:44" ht="15" hidden="1" customHeight="1">
      <c r="A48" s="512"/>
      <c r="B48" s="330" t="s">
        <v>86</v>
      </c>
      <c r="C48" s="77">
        <v>0</v>
      </c>
      <c r="D48" s="46">
        <v>0</v>
      </c>
      <c r="E48" s="47">
        <v>0</v>
      </c>
      <c r="F48" s="76">
        <v>0</v>
      </c>
      <c r="G48" s="46">
        <v>0</v>
      </c>
      <c r="H48" s="47">
        <v>0</v>
      </c>
      <c r="I48" s="76">
        <v>0</v>
      </c>
      <c r="J48" s="46">
        <v>0</v>
      </c>
      <c r="K48" s="47">
        <v>0</v>
      </c>
      <c r="L48" s="76">
        <v>0</v>
      </c>
      <c r="M48" s="46">
        <v>0</v>
      </c>
      <c r="N48" s="47">
        <v>0</v>
      </c>
      <c r="O48" s="76">
        <v>0</v>
      </c>
      <c r="P48" s="46">
        <v>0</v>
      </c>
      <c r="Q48" s="47">
        <v>0</v>
      </c>
      <c r="R48" s="77">
        <v>0</v>
      </c>
      <c r="S48" s="46">
        <v>0</v>
      </c>
      <c r="T48" s="47">
        <v>0</v>
      </c>
      <c r="U48" s="76">
        <v>0</v>
      </c>
      <c r="V48" s="46">
        <v>0</v>
      </c>
      <c r="W48" s="47">
        <v>0</v>
      </c>
      <c r="X48" s="77">
        <v>0</v>
      </c>
      <c r="Y48" s="46">
        <v>0</v>
      </c>
      <c r="Z48" s="47">
        <v>0</v>
      </c>
      <c r="AA48" s="35">
        <v>0</v>
      </c>
      <c r="AB48" s="49">
        <v>0</v>
      </c>
      <c r="AC48" s="47">
        <v>0</v>
      </c>
      <c r="AD48" s="49">
        <v>0</v>
      </c>
      <c r="AE48" s="49">
        <v>0</v>
      </c>
      <c r="AF48" s="47">
        <v>0</v>
      </c>
      <c r="AG48" s="35">
        <v>0</v>
      </c>
      <c r="AH48" s="49">
        <v>0</v>
      </c>
      <c r="AI48" s="47">
        <v>0</v>
      </c>
      <c r="AJ48" s="49">
        <v>0</v>
      </c>
      <c r="AK48" s="49">
        <v>0</v>
      </c>
      <c r="AL48" s="47">
        <v>0</v>
      </c>
      <c r="AM48" s="36">
        <f>'C3'!AA48</f>
        <v>0</v>
      </c>
      <c r="AN48" s="49">
        <v>0</v>
      </c>
      <c r="AO48" s="47">
        <v>0</v>
      </c>
      <c r="AP48" s="36">
        <f>'C3'!AC48</f>
        <v>0</v>
      </c>
      <c r="AQ48" s="49">
        <v>0</v>
      </c>
      <c r="AR48" s="47">
        <v>0</v>
      </c>
    </row>
    <row r="49" spans="1:44" ht="15.75" thickBot="1">
      <c r="A49" s="516"/>
      <c r="B49" s="102" t="s">
        <v>87</v>
      </c>
      <c r="C49" s="449">
        <v>0</v>
      </c>
      <c r="D49" s="360">
        <v>0</v>
      </c>
      <c r="E49" s="361">
        <v>0</v>
      </c>
      <c r="F49" s="359">
        <v>0</v>
      </c>
      <c r="G49" s="360">
        <v>0</v>
      </c>
      <c r="H49" s="361">
        <v>0</v>
      </c>
      <c r="I49" s="359">
        <v>0</v>
      </c>
      <c r="J49" s="360">
        <v>0</v>
      </c>
      <c r="K49" s="361">
        <v>0</v>
      </c>
      <c r="L49" s="359">
        <v>0</v>
      </c>
      <c r="M49" s="360">
        <v>0</v>
      </c>
      <c r="N49" s="361">
        <v>0</v>
      </c>
      <c r="O49" s="359">
        <v>0</v>
      </c>
      <c r="P49" s="360">
        <v>0</v>
      </c>
      <c r="Q49" s="361">
        <v>0</v>
      </c>
      <c r="R49" s="449">
        <v>0</v>
      </c>
      <c r="S49" s="360">
        <v>0</v>
      </c>
      <c r="T49" s="361">
        <v>0</v>
      </c>
      <c r="U49" s="359">
        <v>0</v>
      </c>
      <c r="V49" s="360">
        <v>0</v>
      </c>
      <c r="W49" s="361">
        <v>0</v>
      </c>
      <c r="X49" s="449">
        <v>0</v>
      </c>
      <c r="Y49" s="360">
        <v>0</v>
      </c>
      <c r="Z49" s="361">
        <v>0</v>
      </c>
      <c r="AA49" s="359">
        <v>0</v>
      </c>
      <c r="AB49" s="360">
        <v>0</v>
      </c>
      <c r="AC49" s="361">
        <v>0</v>
      </c>
      <c r="AD49" s="449">
        <v>0</v>
      </c>
      <c r="AE49" s="360">
        <v>0</v>
      </c>
      <c r="AF49" s="361">
        <v>0</v>
      </c>
      <c r="AG49" s="359">
        <v>0</v>
      </c>
      <c r="AH49" s="360">
        <v>0</v>
      </c>
      <c r="AI49" s="361">
        <v>0</v>
      </c>
      <c r="AJ49" s="449">
        <v>0</v>
      </c>
      <c r="AK49" s="360">
        <v>0</v>
      </c>
      <c r="AL49" s="361">
        <v>0</v>
      </c>
      <c r="AM49" s="59">
        <f>'C3'!AA49</f>
        <v>0</v>
      </c>
      <c r="AN49" s="360">
        <v>0</v>
      </c>
      <c r="AO49" s="361">
        <v>0</v>
      </c>
      <c r="AP49" s="59">
        <f>'C3'!AC49</f>
        <v>0</v>
      </c>
      <c r="AQ49" s="360">
        <v>0</v>
      </c>
      <c r="AR49" s="361">
        <v>0</v>
      </c>
    </row>
    <row r="50" spans="1:44" ht="15.75" thickTop="1">
      <c r="A50" s="514" t="s">
        <v>3</v>
      </c>
      <c r="B50" s="89" t="s">
        <v>219</v>
      </c>
      <c r="C50" s="348">
        <v>58867</v>
      </c>
      <c r="D50" s="347">
        <v>28258</v>
      </c>
      <c r="E50" s="44">
        <f t="shared" ref="E50:E55" si="28">D50/C50*100</f>
        <v>48.003125690115006</v>
      </c>
      <c r="F50" s="358">
        <v>57368</v>
      </c>
      <c r="G50" s="347">
        <v>27674</v>
      </c>
      <c r="H50" s="44">
        <f t="shared" ref="H50:H57" si="29">G50/F50*100</f>
        <v>48.239436619718312</v>
      </c>
      <c r="I50" s="358">
        <v>55706</v>
      </c>
      <c r="J50" s="347">
        <v>26774</v>
      </c>
      <c r="K50" s="44">
        <f t="shared" ref="K50:K57" si="30">J50/I50*100</f>
        <v>48.063045273399638</v>
      </c>
      <c r="L50" s="358">
        <v>55614</v>
      </c>
      <c r="M50" s="347">
        <v>26975</v>
      </c>
      <c r="N50" s="44">
        <f t="shared" ref="N50:N57" si="31">M50/L50*100</f>
        <v>48.503973819541841</v>
      </c>
      <c r="O50" s="358">
        <v>54689</v>
      </c>
      <c r="P50" s="347">
        <v>26152</v>
      </c>
      <c r="Q50" s="44">
        <f t="shared" ref="Q50:Q57" si="32">P50/O50*100</f>
        <v>47.819488379747298</v>
      </c>
      <c r="R50" s="348">
        <v>55741</v>
      </c>
      <c r="S50" s="347">
        <v>27042</v>
      </c>
      <c r="T50" s="44">
        <f t="shared" ref="T50:T57" si="33">S50/R50*100</f>
        <v>48.51366139825263</v>
      </c>
      <c r="U50" s="358">
        <v>54295</v>
      </c>
      <c r="V50" s="347">
        <v>26279</v>
      </c>
      <c r="W50" s="44">
        <f t="shared" ref="W50:W57" si="34">V50/U50*100</f>
        <v>48.400405193848421</v>
      </c>
      <c r="X50" s="348">
        <v>55075</v>
      </c>
      <c r="Y50" s="347">
        <v>26578</v>
      </c>
      <c r="Z50" s="44">
        <f t="shared" ref="Z50:Z57" si="35">Y50/X50*100</f>
        <v>48.257830231502496</v>
      </c>
      <c r="AA50" s="358">
        <v>56942</v>
      </c>
      <c r="AB50" s="347">
        <v>27308</v>
      </c>
      <c r="AC50" s="44">
        <f t="shared" ref="AC50:AC57" si="36">AB50/AA50*100</f>
        <v>47.957570861578446</v>
      </c>
      <c r="AD50" s="348">
        <v>56777</v>
      </c>
      <c r="AE50" s="347">
        <v>27571</v>
      </c>
      <c r="AF50" s="44">
        <f t="shared" ref="AF50:AF57" si="37">AE50/AD50*100</f>
        <v>48.560156401359706</v>
      </c>
      <c r="AG50" s="358">
        <v>56028</v>
      </c>
      <c r="AH50" s="347">
        <v>27243</v>
      </c>
      <c r="AI50" s="44">
        <f t="shared" ref="AI50:AI57" si="38">AH50/AG50*100</f>
        <v>48.623902334547012</v>
      </c>
      <c r="AJ50" s="348">
        <f>SUM(AJ51:AJ57)</f>
        <v>56917</v>
      </c>
      <c r="AK50" s="347">
        <f>SUM(AK51:AK57)</f>
        <v>27699</v>
      </c>
      <c r="AL50" s="44">
        <f t="shared" ref="AL50:AL57" si="39">AK50/AJ50*100</f>
        <v>48.66560078711106</v>
      </c>
      <c r="AM50" s="64">
        <f>'C3'!AA50</f>
        <v>56913</v>
      </c>
      <c r="AN50" s="347">
        <f>SUM(AN51:AN57)</f>
        <v>27317</v>
      </c>
      <c r="AO50" s="44">
        <f t="shared" ref="AO50:AO57" si="40">AN50/AM50*100</f>
        <v>47.997821235921492</v>
      </c>
      <c r="AP50" s="64">
        <f>'C3'!AC50</f>
        <v>57951</v>
      </c>
      <c r="AQ50" s="347">
        <f>SUM(AQ51:AQ57)</f>
        <v>27998</v>
      </c>
      <c r="AR50" s="44">
        <f t="shared" ref="AR50:AR57" si="41">AQ50/AP50*100</f>
        <v>48.313230142706772</v>
      </c>
    </row>
    <row r="51" spans="1:44">
      <c r="A51" s="514"/>
      <c r="B51" s="74" t="s">
        <v>81</v>
      </c>
      <c r="C51" s="346">
        <v>2235</v>
      </c>
      <c r="D51" s="67">
        <v>750</v>
      </c>
      <c r="E51" s="44">
        <f t="shared" si="28"/>
        <v>33.557046979865774</v>
      </c>
      <c r="F51" s="75">
        <v>2388</v>
      </c>
      <c r="G51" s="67">
        <v>932</v>
      </c>
      <c r="H51" s="44">
        <f t="shared" si="29"/>
        <v>39.028475711892796</v>
      </c>
      <c r="I51" s="75">
        <v>2223</v>
      </c>
      <c r="J51" s="67">
        <v>800</v>
      </c>
      <c r="K51" s="44">
        <f t="shared" si="30"/>
        <v>35.987404408457039</v>
      </c>
      <c r="L51" s="75">
        <v>2250</v>
      </c>
      <c r="M51" s="67">
        <v>792</v>
      </c>
      <c r="N51" s="44">
        <f t="shared" si="31"/>
        <v>35.199999999999996</v>
      </c>
      <c r="O51" s="75">
        <v>2145</v>
      </c>
      <c r="P51" s="67">
        <v>736</v>
      </c>
      <c r="Q51" s="44">
        <f t="shared" si="32"/>
        <v>34.312354312354316</v>
      </c>
      <c r="R51" s="346">
        <v>2073</v>
      </c>
      <c r="S51" s="67">
        <v>755</v>
      </c>
      <c r="T51" s="44">
        <f t="shared" si="33"/>
        <v>36.420646406174626</v>
      </c>
      <c r="U51" s="75">
        <v>1959</v>
      </c>
      <c r="V51" s="67">
        <v>668</v>
      </c>
      <c r="W51" s="44">
        <f t="shared" si="34"/>
        <v>34.099030117406841</v>
      </c>
      <c r="X51" s="346">
        <v>1868</v>
      </c>
      <c r="Y51" s="67">
        <v>642</v>
      </c>
      <c r="Z51" s="44">
        <f t="shared" si="35"/>
        <v>34.368308351177731</v>
      </c>
      <c r="AA51" s="75">
        <v>1799</v>
      </c>
      <c r="AB51" s="67">
        <v>575</v>
      </c>
      <c r="AC51" s="44">
        <f t="shared" si="36"/>
        <v>31.962201222901609</v>
      </c>
      <c r="AD51" s="346">
        <v>1898</v>
      </c>
      <c r="AE51" s="67">
        <v>664</v>
      </c>
      <c r="AF51" s="44">
        <f t="shared" si="37"/>
        <v>34.98419388830348</v>
      </c>
      <c r="AG51" s="75">
        <v>1983</v>
      </c>
      <c r="AH51" s="67">
        <v>687</v>
      </c>
      <c r="AI51" s="44">
        <f t="shared" si="38"/>
        <v>34.644478063540092</v>
      </c>
      <c r="AJ51" s="346">
        <v>1949</v>
      </c>
      <c r="AK51" s="67">
        <v>679</v>
      </c>
      <c r="AL51" s="44">
        <f t="shared" si="39"/>
        <v>34.838378655720881</v>
      </c>
      <c r="AM51" s="34">
        <f>'C3'!AA51</f>
        <v>1976</v>
      </c>
      <c r="AN51" s="67">
        <v>656</v>
      </c>
      <c r="AO51" s="44">
        <f t="shared" si="40"/>
        <v>33.198380566801625</v>
      </c>
      <c r="AP51" s="34">
        <f>'C3'!AC51</f>
        <v>1863</v>
      </c>
      <c r="AQ51" s="67">
        <v>622</v>
      </c>
      <c r="AR51" s="44">
        <f t="shared" si="41"/>
        <v>33.387010198604401</v>
      </c>
    </row>
    <row r="52" spans="1:44">
      <c r="A52" s="514"/>
      <c r="B52" s="330" t="s">
        <v>82</v>
      </c>
      <c r="C52" s="345">
        <v>9138</v>
      </c>
      <c r="D52" s="126">
        <v>4229</v>
      </c>
      <c r="E52" s="44">
        <f t="shared" si="28"/>
        <v>46.27927336397461</v>
      </c>
      <c r="F52" s="78">
        <v>8408</v>
      </c>
      <c r="G52" s="126">
        <v>4015</v>
      </c>
      <c r="H52" s="44">
        <f t="shared" si="29"/>
        <v>47.752140818268316</v>
      </c>
      <c r="I52" s="78">
        <v>7643</v>
      </c>
      <c r="J52" s="126">
        <v>3566</v>
      </c>
      <c r="K52" s="44">
        <f t="shared" si="30"/>
        <v>46.657071830433075</v>
      </c>
      <c r="L52" s="78">
        <v>7322</v>
      </c>
      <c r="M52" s="126">
        <v>3494</v>
      </c>
      <c r="N52" s="44">
        <f t="shared" si="31"/>
        <v>47.719202403714831</v>
      </c>
      <c r="O52" s="78">
        <v>7262</v>
      </c>
      <c r="P52" s="126">
        <v>3283</v>
      </c>
      <c r="Q52" s="44">
        <f t="shared" si="32"/>
        <v>45.207931699256406</v>
      </c>
      <c r="R52" s="345">
        <v>7176</v>
      </c>
      <c r="S52" s="126">
        <v>3341</v>
      </c>
      <c r="T52" s="44">
        <f t="shared" si="33"/>
        <v>46.557971014492757</v>
      </c>
      <c r="U52" s="78">
        <v>7203</v>
      </c>
      <c r="V52" s="126">
        <v>3405</v>
      </c>
      <c r="W52" s="44">
        <f t="shared" si="34"/>
        <v>47.271970012494798</v>
      </c>
      <c r="X52" s="345">
        <v>7450</v>
      </c>
      <c r="Y52" s="126">
        <v>3433</v>
      </c>
      <c r="Z52" s="44">
        <f t="shared" si="35"/>
        <v>46.080536912751683</v>
      </c>
      <c r="AA52" s="78">
        <v>7652</v>
      </c>
      <c r="AB52" s="126">
        <v>3555</v>
      </c>
      <c r="AC52" s="44">
        <f t="shared" si="36"/>
        <v>46.458442237323574</v>
      </c>
      <c r="AD52" s="345">
        <v>7479</v>
      </c>
      <c r="AE52" s="126">
        <v>3496</v>
      </c>
      <c r="AF52" s="44">
        <f t="shared" si="37"/>
        <v>46.744217141329052</v>
      </c>
      <c r="AG52" s="78">
        <v>7460</v>
      </c>
      <c r="AH52" s="126">
        <v>3529</v>
      </c>
      <c r="AI52" s="44">
        <f t="shared" si="38"/>
        <v>47.305630026809652</v>
      </c>
      <c r="AJ52" s="345">
        <v>7460</v>
      </c>
      <c r="AK52" s="126">
        <v>3533</v>
      </c>
      <c r="AL52" s="44">
        <f t="shared" si="39"/>
        <v>47.359249329758711</v>
      </c>
      <c r="AM52" s="33">
        <f>'C3'!AA52</f>
        <v>7403</v>
      </c>
      <c r="AN52" s="126">
        <v>3427</v>
      </c>
      <c r="AO52" s="44">
        <f t="shared" si="40"/>
        <v>46.292043766040798</v>
      </c>
      <c r="AP52" s="33">
        <f>'C3'!AC52</f>
        <v>7514</v>
      </c>
      <c r="AQ52" s="126">
        <v>3566</v>
      </c>
      <c r="AR52" s="44">
        <f t="shared" si="41"/>
        <v>47.458078253926004</v>
      </c>
    </row>
    <row r="53" spans="1:44">
      <c r="A53" s="514"/>
      <c r="B53" s="330" t="s">
        <v>83</v>
      </c>
      <c r="C53" s="345">
        <v>25803</v>
      </c>
      <c r="D53" s="126">
        <v>13032</v>
      </c>
      <c r="E53" s="44">
        <f t="shared" si="28"/>
        <v>50.505755144750609</v>
      </c>
      <c r="F53" s="78">
        <v>24861</v>
      </c>
      <c r="G53" s="126">
        <v>12525</v>
      </c>
      <c r="H53" s="44">
        <f t="shared" si="29"/>
        <v>50.380113430674555</v>
      </c>
      <c r="I53" s="78">
        <v>24623</v>
      </c>
      <c r="J53" s="126">
        <v>12341</v>
      </c>
      <c r="K53" s="44">
        <f t="shared" si="30"/>
        <v>50.119806684806889</v>
      </c>
      <c r="L53" s="78">
        <v>25304</v>
      </c>
      <c r="M53" s="126">
        <v>12907</v>
      </c>
      <c r="N53" s="44">
        <f t="shared" si="31"/>
        <v>51.007745810938985</v>
      </c>
      <c r="O53" s="78">
        <v>25402</v>
      </c>
      <c r="P53" s="126">
        <v>12822</v>
      </c>
      <c r="Q53" s="44">
        <f t="shared" si="32"/>
        <v>50.476340445634207</v>
      </c>
      <c r="R53" s="345">
        <v>26452</v>
      </c>
      <c r="S53" s="126">
        <v>13541</v>
      </c>
      <c r="T53" s="44">
        <f t="shared" si="33"/>
        <v>51.190836231664903</v>
      </c>
      <c r="U53" s="78">
        <v>25647</v>
      </c>
      <c r="V53" s="126">
        <v>12964</v>
      </c>
      <c r="W53" s="44">
        <f t="shared" si="34"/>
        <v>50.547822357390729</v>
      </c>
      <c r="X53" s="345">
        <v>25964</v>
      </c>
      <c r="Y53" s="126">
        <v>13199</v>
      </c>
      <c r="Z53" s="44">
        <f t="shared" si="35"/>
        <v>50.835772608226769</v>
      </c>
      <c r="AA53" s="78">
        <v>26693</v>
      </c>
      <c r="AB53" s="126">
        <v>13501</v>
      </c>
      <c r="AC53" s="44">
        <f t="shared" si="36"/>
        <v>50.578803431611284</v>
      </c>
      <c r="AD53" s="345">
        <v>26270</v>
      </c>
      <c r="AE53" s="126">
        <v>13362</v>
      </c>
      <c r="AF53" s="44">
        <f t="shared" si="37"/>
        <v>50.864103540159874</v>
      </c>
      <c r="AG53" s="78">
        <v>25764</v>
      </c>
      <c r="AH53" s="126">
        <v>13188</v>
      </c>
      <c r="AI53" s="44">
        <f t="shared" si="38"/>
        <v>51.187703772706108</v>
      </c>
      <c r="AJ53" s="345">
        <v>26995</v>
      </c>
      <c r="AK53" s="126">
        <v>13737</v>
      </c>
      <c r="AL53" s="44">
        <f t="shared" si="39"/>
        <v>50.887201333580293</v>
      </c>
      <c r="AM53" s="33">
        <f>'C3'!AA53</f>
        <v>27164</v>
      </c>
      <c r="AN53" s="126">
        <v>13533</v>
      </c>
      <c r="AO53" s="44">
        <f t="shared" si="40"/>
        <v>49.819614195258431</v>
      </c>
      <c r="AP53" s="33">
        <f>'C3'!AC53</f>
        <v>27706</v>
      </c>
      <c r="AQ53" s="126">
        <v>13881</v>
      </c>
      <c r="AR53" s="44">
        <f t="shared" si="41"/>
        <v>50.101061141990897</v>
      </c>
    </row>
    <row r="54" spans="1:44">
      <c r="A54" s="514"/>
      <c r="B54" s="330" t="s">
        <v>84</v>
      </c>
      <c r="C54" s="345">
        <v>1729</v>
      </c>
      <c r="D54" s="126">
        <v>724</v>
      </c>
      <c r="E54" s="44">
        <f t="shared" si="28"/>
        <v>41.873915558126086</v>
      </c>
      <c r="F54" s="78">
        <v>1493</v>
      </c>
      <c r="G54" s="126">
        <v>654</v>
      </c>
      <c r="H54" s="44">
        <f t="shared" si="29"/>
        <v>43.80442062960482</v>
      </c>
      <c r="I54" s="78">
        <v>1608</v>
      </c>
      <c r="J54" s="126">
        <v>714</v>
      </c>
      <c r="K54" s="44">
        <f t="shared" si="30"/>
        <v>44.402985074626869</v>
      </c>
      <c r="L54" s="78">
        <v>1451</v>
      </c>
      <c r="M54" s="126">
        <v>647</v>
      </c>
      <c r="N54" s="44">
        <f t="shared" si="31"/>
        <v>44.589937973811168</v>
      </c>
      <c r="O54" s="78">
        <v>1459</v>
      </c>
      <c r="P54" s="126">
        <v>609</v>
      </c>
      <c r="Q54" s="44">
        <f t="shared" si="32"/>
        <v>41.740918437285814</v>
      </c>
      <c r="R54" s="345">
        <v>1261</v>
      </c>
      <c r="S54" s="126">
        <v>547</v>
      </c>
      <c r="T54" s="44">
        <f t="shared" si="33"/>
        <v>43.378271213322762</v>
      </c>
      <c r="U54" s="78">
        <v>1328</v>
      </c>
      <c r="V54" s="126">
        <v>571</v>
      </c>
      <c r="W54" s="44">
        <f t="shared" si="34"/>
        <v>42.996987951807228</v>
      </c>
      <c r="X54" s="345">
        <v>1337</v>
      </c>
      <c r="Y54" s="126">
        <v>561</v>
      </c>
      <c r="Z54" s="44">
        <f t="shared" si="35"/>
        <v>41.959611069558711</v>
      </c>
      <c r="AA54" s="78">
        <v>1373</v>
      </c>
      <c r="AB54" s="126">
        <v>551</v>
      </c>
      <c r="AC54" s="44">
        <f t="shared" si="36"/>
        <v>40.13109978150036</v>
      </c>
      <c r="AD54" s="345">
        <v>1371</v>
      </c>
      <c r="AE54" s="126">
        <v>617</v>
      </c>
      <c r="AF54" s="44">
        <f t="shared" si="37"/>
        <v>45.003646973012401</v>
      </c>
      <c r="AG54" s="78">
        <v>1355</v>
      </c>
      <c r="AH54" s="126">
        <v>576</v>
      </c>
      <c r="AI54" s="44">
        <f t="shared" si="38"/>
        <v>42.509225092250922</v>
      </c>
      <c r="AJ54" s="345">
        <v>1273</v>
      </c>
      <c r="AK54" s="126">
        <v>587</v>
      </c>
      <c r="AL54" s="44">
        <f t="shared" si="39"/>
        <v>46.111547525530241</v>
      </c>
      <c r="AM54" s="33">
        <f>'C3'!AA54</f>
        <v>1223</v>
      </c>
      <c r="AN54" s="126">
        <v>547</v>
      </c>
      <c r="AO54" s="44">
        <f t="shared" si="40"/>
        <v>44.72608340147179</v>
      </c>
      <c r="AP54" s="33">
        <f>'C3'!AC54</f>
        <v>1309</v>
      </c>
      <c r="AQ54" s="126">
        <v>569</v>
      </c>
      <c r="AR54" s="44">
        <f t="shared" si="41"/>
        <v>43.468296409472877</v>
      </c>
    </row>
    <row r="55" spans="1:44">
      <c r="A55" s="514"/>
      <c r="B55" s="330" t="s">
        <v>85</v>
      </c>
      <c r="C55" s="346">
        <v>10756</v>
      </c>
      <c r="D55" s="67">
        <v>5168</v>
      </c>
      <c r="E55" s="44">
        <f t="shared" si="28"/>
        <v>48.047601338787658</v>
      </c>
      <c r="F55" s="75">
        <v>10801</v>
      </c>
      <c r="G55" s="67">
        <v>5082</v>
      </c>
      <c r="H55" s="44">
        <f t="shared" si="29"/>
        <v>47.05119896305898</v>
      </c>
      <c r="I55" s="75">
        <v>10485</v>
      </c>
      <c r="J55" s="67">
        <v>5025</v>
      </c>
      <c r="K55" s="44">
        <f t="shared" si="30"/>
        <v>47.925608011444922</v>
      </c>
      <c r="L55" s="75">
        <v>10815</v>
      </c>
      <c r="M55" s="67">
        <v>5127</v>
      </c>
      <c r="N55" s="44">
        <f t="shared" si="31"/>
        <v>47.406380027739253</v>
      </c>
      <c r="O55" s="75">
        <v>10433</v>
      </c>
      <c r="P55" s="67">
        <v>4991</v>
      </c>
      <c r="Q55" s="44">
        <f t="shared" si="32"/>
        <v>47.838589092303266</v>
      </c>
      <c r="R55" s="346">
        <v>10626</v>
      </c>
      <c r="S55" s="67">
        <v>5055</v>
      </c>
      <c r="T55" s="44">
        <f t="shared" si="33"/>
        <v>47.571993224167137</v>
      </c>
      <c r="U55" s="75">
        <v>10613</v>
      </c>
      <c r="V55" s="67">
        <v>5048</v>
      </c>
      <c r="W55" s="44">
        <f t="shared" si="34"/>
        <v>47.564307924243856</v>
      </c>
      <c r="X55" s="346">
        <v>10620</v>
      </c>
      <c r="Y55" s="67">
        <v>5031</v>
      </c>
      <c r="Z55" s="44">
        <f t="shared" si="35"/>
        <v>47.372881355932208</v>
      </c>
      <c r="AA55" s="75">
        <v>11090</v>
      </c>
      <c r="AB55" s="67">
        <v>5208</v>
      </c>
      <c r="AC55" s="44">
        <f t="shared" si="36"/>
        <v>46.961226330027053</v>
      </c>
      <c r="AD55" s="346">
        <v>11518</v>
      </c>
      <c r="AE55" s="67">
        <v>5549</v>
      </c>
      <c r="AF55" s="44">
        <f t="shared" si="37"/>
        <v>48.176766799791629</v>
      </c>
      <c r="AG55" s="75">
        <v>11509</v>
      </c>
      <c r="AH55" s="67">
        <v>5469</v>
      </c>
      <c r="AI55" s="44">
        <f t="shared" si="38"/>
        <v>47.51933269615084</v>
      </c>
      <c r="AJ55" s="346">
        <v>11357</v>
      </c>
      <c r="AK55" s="67">
        <v>5413</v>
      </c>
      <c r="AL55" s="44">
        <f t="shared" si="39"/>
        <v>47.662234745091133</v>
      </c>
      <c r="AM55" s="34">
        <f>'C3'!AA55</f>
        <v>11222</v>
      </c>
      <c r="AN55" s="67">
        <v>5437</v>
      </c>
      <c r="AO55" s="44">
        <f t="shared" si="40"/>
        <v>48.449474247014791</v>
      </c>
      <c r="AP55" s="34">
        <f>'C3'!AC55</f>
        <v>11646</v>
      </c>
      <c r="AQ55" s="67">
        <v>5617</v>
      </c>
      <c r="AR55" s="44">
        <f t="shared" si="41"/>
        <v>48.23115232697922</v>
      </c>
    </row>
    <row r="56" spans="1:44">
      <c r="A56" s="514"/>
      <c r="B56" s="330" t="s">
        <v>86</v>
      </c>
      <c r="C56" s="49">
        <v>0</v>
      </c>
      <c r="D56" s="49">
        <v>0</v>
      </c>
      <c r="E56" s="50">
        <v>0</v>
      </c>
      <c r="F56" s="76">
        <v>1060</v>
      </c>
      <c r="G56" s="68">
        <v>493</v>
      </c>
      <c r="H56" s="44">
        <f t="shared" si="29"/>
        <v>46.509433962264154</v>
      </c>
      <c r="I56" s="76">
        <v>1109</v>
      </c>
      <c r="J56" s="68">
        <v>532</v>
      </c>
      <c r="K56" s="44">
        <f t="shared" si="30"/>
        <v>47.971145175834081</v>
      </c>
      <c r="L56" s="76">
        <v>1073</v>
      </c>
      <c r="M56" s="68">
        <v>497</v>
      </c>
      <c r="N56" s="44">
        <f t="shared" si="31"/>
        <v>46.318732525629073</v>
      </c>
      <c r="O56" s="76">
        <v>959</v>
      </c>
      <c r="P56" s="68">
        <v>416</v>
      </c>
      <c r="Q56" s="44">
        <f t="shared" si="32"/>
        <v>43.378519290928054</v>
      </c>
      <c r="R56" s="77">
        <v>892</v>
      </c>
      <c r="S56" s="68">
        <v>373</v>
      </c>
      <c r="T56" s="44">
        <f t="shared" si="33"/>
        <v>41.816143497757849</v>
      </c>
      <c r="U56" s="76">
        <v>852</v>
      </c>
      <c r="V56" s="68">
        <v>410</v>
      </c>
      <c r="W56" s="44">
        <f t="shared" si="34"/>
        <v>48.122065727699528</v>
      </c>
      <c r="X56" s="77">
        <v>955</v>
      </c>
      <c r="Y56" s="68">
        <v>460</v>
      </c>
      <c r="Z56" s="44">
        <f t="shared" si="35"/>
        <v>48.167539267015705</v>
      </c>
      <c r="AA56" s="76">
        <v>1079</v>
      </c>
      <c r="AB56" s="68">
        <v>492</v>
      </c>
      <c r="AC56" s="44">
        <f t="shared" si="36"/>
        <v>45.597775718257644</v>
      </c>
      <c r="AD56" s="77">
        <v>1053</v>
      </c>
      <c r="AE56" s="68">
        <v>487</v>
      </c>
      <c r="AF56" s="44">
        <f t="shared" si="37"/>
        <v>46.248812915479583</v>
      </c>
      <c r="AG56" s="76">
        <v>1077</v>
      </c>
      <c r="AH56" s="68">
        <v>500</v>
      </c>
      <c r="AI56" s="44">
        <f t="shared" si="38"/>
        <v>46.425255338904364</v>
      </c>
      <c r="AJ56" s="77">
        <v>1114</v>
      </c>
      <c r="AK56" s="68">
        <v>539</v>
      </c>
      <c r="AL56" s="44">
        <f t="shared" si="39"/>
        <v>48.384201077199279</v>
      </c>
      <c r="AM56" s="36">
        <f>'C3'!AA56</f>
        <v>1175</v>
      </c>
      <c r="AN56" s="68">
        <v>521</v>
      </c>
      <c r="AO56" s="44">
        <f t="shared" si="40"/>
        <v>44.340425531914896</v>
      </c>
      <c r="AP56" s="36">
        <f>'C3'!AC56</f>
        <v>1107</v>
      </c>
      <c r="AQ56" s="68">
        <v>510</v>
      </c>
      <c r="AR56" s="44">
        <f t="shared" si="41"/>
        <v>46.070460704607044</v>
      </c>
    </row>
    <row r="57" spans="1:44">
      <c r="A57" s="515"/>
      <c r="B57" s="450" t="s">
        <v>87</v>
      </c>
      <c r="C57" s="448">
        <v>9206</v>
      </c>
      <c r="D57" s="351">
        <v>4355</v>
      </c>
      <c r="E57" s="53">
        <f>D57/C57*100</f>
        <v>47.306104714316746</v>
      </c>
      <c r="F57" s="83">
        <v>8357</v>
      </c>
      <c r="G57" s="351">
        <v>3973</v>
      </c>
      <c r="H57" s="53">
        <f t="shared" si="29"/>
        <v>47.540983606557376</v>
      </c>
      <c r="I57" s="83">
        <v>8015</v>
      </c>
      <c r="J57" s="351">
        <v>3796</v>
      </c>
      <c r="K57" s="53">
        <f t="shared" si="30"/>
        <v>47.361197754210856</v>
      </c>
      <c r="L57" s="83">
        <v>7399</v>
      </c>
      <c r="M57" s="351">
        <v>3511</v>
      </c>
      <c r="N57" s="53">
        <f t="shared" si="31"/>
        <v>47.452358426814435</v>
      </c>
      <c r="O57" s="83">
        <v>7029</v>
      </c>
      <c r="P57" s="351">
        <v>3295</v>
      </c>
      <c r="Q57" s="53">
        <f t="shared" si="32"/>
        <v>46.877222933560965</v>
      </c>
      <c r="R57" s="448">
        <v>7261</v>
      </c>
      <c r="S57" s="351">
        <v>3430</v>
      </c>
      <c r="T57" s="53">
        <f t="shared" si="33"/>
        <v>47.238672359179176</v>
      </c>
      <c r="U57" s="83">
        <v>6693</v>
      </c>
      <c r="V57" s="351">
        <v>3213</v>
      </c>
      <c r="W57" s="53">
        <f t="shared" si="34"/>
        <v>48.00537875392201</v>
      </c>
      <c r="X57" s="448">
        <v>6881</v>
      </c>
      <c r="Y57" s="351">
        <v>3252</v>
      </c>
      <c r="Z57" s="53">
        <f t="shared" si="35"/>
        <v>47.260572591193139</v>
      </c>
      <c r="AA57" s="83">
        <v>7256</v>
      </c>
      <c r="AB57" s="351">
        <v>3426</v>
      </c>
      <c r="AC57" s="53">
        <f t="shared" si="36"/>
        <v>47.216097023153253</v>
      </c>
      <c r="AD57" s="448">
        <v>7188</v>
      </c>
      <c r="AE57" s="351">
        <v>3396</v>
      </c>
      <c r="AF57" s="53">
        <f t="shared" si="37"/>
        <v>47.245409015025039</v>
      </c>
      <c r="AG57" s="83">
        <v>6880</v>
      </c>
      <c r="AH57" s="351">
        <v>3294</v>
      </c>
      <c r="AI57" s="53">
        <f t="shared" si="38"/>
        <v>47.877906976744185</v>
      </c>
      <c r="AJ57" s="448">
        <v>6769</v>
      </c>
      <c r="AK57" s="351">
        <v>3211</v>
      </c>
      <c r="AL57" s="53">
        <f t="shared" si="39"/>
        <v>47.436844437878563</v>
      </c>
      <c r="AM57" s="52">
        <f>'C3'!AA57</f>
        <v>6750</v>
      </c>
      <c r="AN57" s="351">
        <v>3196</v>
      </c>
      <c r="AO57" s="53">
        <f t="shared" si="40"/>
        <v>47.348148148148148</v>
      </c>
      <c r="AP57" s="52">
        <f>'C3'!AC57</f>
        <v>6806</v>
      </c>
      <c r="AQ57" s="351">
        <v>3233</v>
      </c>
      <c r="AR57" s="53">
        <f t="shared" si="41"/>
        <v>47.502203937702028</v>
      </c>
    </row>
    <row r="60" spans="1:44">
      <c r="A60" s="504" t="s">
        <v>4</v>
      </c>
      <c r="B60" s="504"/>
      <c r="C60" s="504"/>
      <c r="D60" s="504"/>
      <c r="E60" s="504"/>
      <c r="F60" s="504"/>
      <c r="G60" s="504"/>
      <c r="H60" s="504"/>
      <c r="I60" s="504"/>
      <c r="J60" s="504"/>
      <c r="K60" s="504"/>
      <c r="L60" s="504"/>
      <c r="M60" s="504"/>
      <c r="N60" s="504"/>
      <c r="O60" s="504"/>
      <c r="P60" s="504"/>
      <c r="Q60" s="504"/>
      <c r="R60" s="504"/>
      <c r="S60" s="504"/>
      <c r="T60" s="504"/>
      <c r="U60" s="504"/>
      <c r="V60" s="504"/>
      <c r="W60" s="504"/>
      <c r="X60" s="504"/>
      <c r="Y60" s="504"/>
      <c r="Z60" s="504"/>
      <c r="AA60" s="504"/>
      <c r="AB60" s="504"/>
      <c r="AC60" s="504"/>
      <c r="AD60" s="504"/>
      <c r="AE60" s="504"/>
      <c r="AF60" s="504"/>
      <c r="AG60" s="504"/>
      <c r="AH60" s="504"/>
      <c r="AI60" s="504"/>
      <c r="AJ60" s="504"/>
      <c r="AK60" s="504"/>
      <c r="AL60" s="504"/>
      <c r="AM60" s="504"/>
      <c r="AN60" s="504"/>
      <c r="AO60" s="504"/>
      <c r="AP60" s="504"/>
      <c r="AQ60" s="504"/>
      <c r="AR60" s="504"/>
    </row>
    <row r="61" spans="1:44">
      <c r="A61" s="499" t="s">
        <v>25</v>
      </c>
      <c r="B61" s="499"/>
      <c r="C61" s="499"/>
      <c r="D61" s="499"/>
      <c r="E61" s="499"/>
      <c r="F61" s="499"/>
      <c r="G61" s="499"/>
      <c r="H61" s="499"/>
      <c r="I61" s="499"/>
      <c r="J61" s="499"/>
      <c r="K61" s="499"/>
      <c r="L61" s="499"/>
      <c r="M61" s="499"/>
      <c r="N61" s="499"/>
      <c r="O61" s="499"/>
      <c r="P61" s="499"/>
      <c r="Q61" s="499"/>
      <c r="R61" s="499"/>
      <c r="S61" s="499"/>
      <c r="T61" s="499"/>
      <c r="U61" s="499"/>
      <c r="V61" s="499"/>
      <c r="W61" s="499"/>
      <c r="X61" s="499"/>
      <c r="Y61" s="499"/>
      <c r="Z61" s="499"/>
      <c r="AA61" s="499"/>
      <c r="AB61" s="499"/>
      <c r="AC61" s="499"/>
      <c r="AD61" s="499"/>
      <c r="AE61" s="499"/>
      <c r="AF61" s="499"/>
      <c r="AG61" s="499"/>
      <c r="AH61" s="499"/>
      <c r="AI61" s="499"/>
      <c r="AJ61" s="499"/>
      <c r="AK61" s="499"/>
      <c r="AL61" s="499"/>
      <c r="AM61" s="499"/>
      <c r="AN61" s="499"/>
      <c r="AO61" s="499"/>
      <c r="AP61" s="499"/>
      <c r="AQ61" s="499"/>
      <c r="AR61" s="499"/>
    </row>
    <row r="62" spans="1:44">
      <c r="A62" s="499"/>
      <c r="B62" s="499"/>
      <c r="C62" s="499"/>
      <c r="D62" s="499"/>
      <c r="E62" s="499"/>
      <c r="F62" s="499"/>
      <c r="G62" s="499"/>
      <c r="H62" s="499"/>
      <c r="I62" s="499"/>
      <c r="J62" s="499"/>
      <c r="K62" s="499"/>
      <c r="L62" s="499"/>
      <c r="M62" s="499"/>
      <c r="N62" s="499"/>
      <c r="O62" s="499"/>
      <c r="P62" s="499"/>
      <c r="Q62" s="499"/>
      <c r="R62" s="499"/>
      <c r="S62" s="499"/>
      <c r="T62" s="499"/>
      <c r="U62" s="499"/>
      <c r="V62" s="499"/>
      <c r="W62" s="499"/>
      <c r="X62" s="499"/>
      <c r="Y62" s="499"/>
      <c r="Z62" s="499"/>
      <c r="AA62" s="499"/>
      <c r="AB62" s="499"/>
      <c r="AC62" s="499"/>
      <c r="AD62" s="499"/>
      <c r="AE62" s="499"/>
      <c r="AF62" s="499"/>
      <c r="AG62" s="499"/>
      <c r="AH62" s="499"/>
      <c r="AI62" s="499"/>
      <c r="AJ62" s="499"/>
      <c r="AK62" s="499"/>
      <c r="AL62" s="499"/>
      <c r="AM62" s="499"/>
      <c r="AN62" s="499"/>
      <c r="AO62" s="499"/>
      <c r="AP62" s="499"/>
      <c r="AQ62" s="499"/>
      <c r="AR62" s="499"/>
    </row>
    <row r="63" spans="1:44">
      <c r="A63" s="499"/>
      <c r="B63" s="499"/>
      <c r="C63" s="499"/>
      <c r="D63" s="499"/>
      <c r="E63" s="499"/>
      <c r="F63" s="499"/>
      <c r="G63" s="499"/>
      <c r="H63" s="499"/>
      <c r="I63" s="499"/>
      <c r="J63" s="499"/>
      <c r="K63" s="499"/>
      <c r="L63" s="499"/>
      <c r="M63" s="499"/>
      <c r="N63" s="499"/>
      <c r="O63" s="499"/>
      <c r="P63" s="499"/>
      <c r="Q63" s="499"/>
      <c r="R63" s="499"/>
      <c r="S63" s="499"/>
      <c r="T63" s="499"/>
      <c r="U63" s="499"/>
      <c r="V63" s="499"/>
      <c r="W63" s="499"/>
      <c r="X63" s="499"/>
      <c r="Y63" s="499"/>
      <c r="Z63" s="499"/>
      <c r="AA63" s="499"/>
      <c r="AB63" s="499"/>
      <c r="AC63" s="499"/>
      <c r="AD63" s="499"/>
      <c r="AE63" s="499"/>
      <c r="AF63" s="499"/>
      <c r="AG63" s="499"/>
      <c r="AH63" s="499"/>
      <c r="AI63" s="499"/>
      <c r="AJ63" s="499"/>
      <c r="AK63" s="499"/>
      <c r="AL63" s="499"/>
      <c r="AM63" s="499"/>
      <c r="AN63" s="499"/>
      <c r="AO63" s="499"/>
      <c r="AP63" s="499"/>
      <c r="AQ63" s="499"/>
      <c r="AR63" s="499"/>
    </row>
    <row r="64" spans="1:44">
      <c r="A64" s="499"/>
      <c r="B64" s="499"/>
      <c r="C64" s="499"/>
      <c r="D64" s="499"/>
      <c r="E64" s="499"/>
      <c r="F64" s="499"/>
      <c r="G64" s="499"/>
      <c r="H64" s="499"/>
      <c r="I64" s="499"/>
      <c r="J64" s="499"/>
      <c r="K64" s="499"/>
      <c r="L64" s="499"/>
      <c r="M64" s="499"/>
      <c r="N64" s="499"/>
      <c r="O64" s="499"/>
      <c r="P64" s="499"/>
      <c r="Q64" s="499"/>
      <c r="R64" s="499"/>
      <c r="S64" s="499"/>
      <c r="T64" s="499"/>
      <c r="U64" s="499"/>
      <c r="V64" s="499"/>
      <c r="W64" s="499"/>
      <c r="X64" s="499"/>
      <c r="Y64" s="499"/>
      <c r="Z64" s="499"/>
      <c r="AA64" s="499"/>
      <c r="AB64" s="499"/>
      <c r="AC64" s="499"/>
      <c r="AD64" s="499"/>
      <c r="AE64" s="499"/>
      <c r="AF64" s="499"/>
      <c r="AG64" s="499"/>
      <c r="AH64" s="499"/>
      <c r="AI64" s="499"/>
      <c r="AJ64" s="499"/>
      <c r="AK64" s="499"/>
      <c r="AL64" s="499"/>
      <c r="AM64" s="499"/>
      <c r="AN64" s="499"/>
      <c r="AO64" s="499"/>
      <c r="AP64" s="499"/>
      <c r="AQ64" s="499"/>
      <c r="AR64" s="499"/>
    </row>
    <row r="65" spans="1:44">
      <c r="A65" s="499"/>
      <c r="B65" s="499"/>
      <c r="C65" s="499"/>
      <c r="D65" s="499"/>
      <c r="E65" s="499"/>
      <c r="F65" s="499"/>
      <c r="G65" s="499"/>
      <c r="H65" s="499"/>
      <c r="I65" s="499"/>
      <c r="J65" s="499"/>
      <c r="K65" s="499"/>
      <c r="L65" s="499"/>
      <c r="M65" s="499"/>
      <c r="N65" s="499"/>
      <c r="O65" s="499"/>
      <c r="P65" s="499"/>
      <c r="Q65" s="499"/>
      <c r="R65" s="499"/>
      <c r="S65" s="499"/>
      <c r="T65" s="499"/>
      <c r="U65" s="499"/>
      <c r="V65" s="499"/>
      <c r="W65" s="499"/>
      <c r="X65" s="499"/>
      <c r="Y65" s="499"/>
      <c r="Z65" s="499"/>
      <c r="AA65" s="499"/>
      <c r="AB65" s="499"/>
      <c r="AC65" s="499"/>
      <c r="AD65" s="499"/>
      <c r="AE65" s="499"/>
      <c r="AF65" s="499"/>
      <c r="AG65" s="499"/>
      <c r="AH65" s="499"/>
      <c r="AI65" s="499"/>
      <c r="AJ65" s="499"/>
      <c r="AK65" s="499"/>
      <c r="AL65" s="499"/>
      <c r="AM65" s="499"/>
      <c r="AN65" s="499"/>
      <c r="AO65" s="499"/>
      <c r="AP65" s="499"/>
      <c r="AQ65" s="499"/>
      <c r="AR65" s="499"/>
    </row>
    <row r="66" spans="1:44">
      <c r="A66" s="499"/>
      <c r="B66" s="499"/>
      <c r="C66" s="499"/>
      <c r="D66" s="499"/>
      <c r="E66" s="499"/>
      <c r="F66" s="499"/>
      <c r="G66" s="499"/>
      <c r="H66" s="499"/>
      <c r="I66" s="499"/>
      <c r="J66" s="499"/>
      <c r="K66" s="499"/>
      <c r="L66" s="499"/>
      <c r="M66" s="499"/>
      <c r="N66" s="499"/>
      <c r="O66" s="499"/>
      <c r="P66" s="499"/>
      <c r="Q66" s="499"/>
      <c r="R66" s="499"/>
      <c r="S66" s="499"/>
      <c r="T66" s="499"/>
      <c r="U66" s="499"/>
      <c r="V66" s="499"/>
      <c r="W66" s="499"/>
      <c r="X66" s="499"/>
      <c r="Y66" s="499"/>
      <c r="Z66" s="499"/>
      <c r="AA66" s="499"/>
      <c r="AB66" s="499"/>
      <c r="AC66" s="499"/>
      <c r="AD66" s="499"/>
      <c r="AE66" s="499"/>
      <c r="AF66" s="499"/>
      <c r="AG66" s="499"/>
      <c r="AH66" s="499"/>
      <c r="AI66" s="499"/>
      <c r="AJ66" s="499"/>
      <c r="AK66" s="499"/>
      <c r="AL66" s="499"/>
      <c r="AM66" s="499"/>
      <c r="AN66" s="499"/>
      <c r="AO66" s="499"/>
      <c r="AP66" s="499"/>
      <c r="AQ66" s="499"/>
      <c r="AR66" s="499"/>
    </row>
    <row r="67" spans="1:44">
      <c r="A67" s="499"/>
      <c r="B67" s="499"/>
      <c r="C67" s="499"/>
      <c r="D67" s="499"/>
      <c r="E67" s="499"/>
      <c r="F67" s="499"/>
      <c r="G67" s="499"/>
      <c r="H67" s="499"/>
      <c r="I67" s="499"/>
      <c r="J67" s="499"/>
      <c r="K67" s="499"/>
      <c r="L67" s="499"/>
      <c r="M67" s="499"/>
      <c r="N67" s="499"/>
      <c r="O67" s="499"/>
      <c r="P67" s="499"/>
      <c r="Q67" s="499"/>
      <c r="R67" s="499"/>
      <c r="S67" s="499"/>
      <c r="T67" s="499"/>
      <c r="U67" s="499"/>
      <c r="V67" s="499"/>
      <c r="W67" s="499"/>
      <c r="X67" s="499"/>
      <c r="Y67" s="499"/>
      <c r="Z67" s="499"/>
      <c r="AA67" s="499"/>
      <c r="AB67" s="499"/>
      <c r="AC67" s="499"/>
      <c r="AD67" s="499"/>
      <c r="AE67" s="499"/>
      <c r="AF67" s="499"/>
      <c r="AG67" s="499"/>
      <c r="AH67" s="499"/>
      <c r="AI67" s="499"/>
      <c r="AJ67" s="499"/>
      <c r="AK67" s="499"/>
      <c r="AL67" s="499"/>
      <c r="AM67" s="499"/>
      <c r="AN67" s="499"/>
      <c r="AO67" s="499"/>
      <c r="AP67" s="499"/>
      <c r="AQ67" s="499"/>
      <c r="AR67" s="499"/>
    </row>
    <row r="68" spans="1:44">
      <c r="A68" s="499"/>
      <c r="B68" s="499"/>
      <c r="C68" s="499"/>
      <c r="D68" s="499"/>
      <c r="E68" s="499"/>
      <c r="F68" s="499"/>
      <c r="G68" s="499"/>
      <c r="H68" s="499"/>
      <c r="I68" s="499"/>
      <c r="J68" s="499"/>
      <c r="K68" s="499"/>
      <c r="L68" s="499"/>
      <c r="M68" s="499"/>
      <c r="N68" s="499"/>
      <c r="O68" s="499"/>
      <c r="P68" s="499"/>
      <c r="Q68" s="499"/>
      <c r="R68" s="499"/>
      <c r="S68" s="499"/>
      <c r="T68" s="499"/>
      <c r="U68" s="499"/>
      <c r="V68" s="499"/>
      <c r="W68" s="499"/>
      <c r="X68" s="499"/>
      <c r="Y68" s="499"/>
      <c r="Z68" s="499"/>
      <c r="AA68" s="499"/>
      <c r="AB68" s="499"/>
      <c r="AC68" s="499"/>
      <c r="AD68" s="499"/>
      <c r="AE68" s="499"/>
      <c r="AF68" s="499"/>
      <c r="AG68" s="499"/>
      <c r="AH68" s="499"/>
      <c r="AI68" s="499"/>
      <c r="AJ68" s="499"/>
      <c r="AK68" s="499"/>
      <c r="AL68" s="499"/>
      <c r="AM68" s="499"/>
      <c r="AN68" s="499"/>
      <c r="AO68" s="499"/>
      <c r="AP68" s="499"/>
      <c r="AQ68" s="499"/>
      <c r="AR68" s="499"/>
    </row>
    <row r="70" spans="1:44">
      <c r="A70" s="3" t="s">
        <v>5</v>
      </c>
    </row>
  </sheetData>
  <mergeCells count="34">
    <mergeCell ref="AP16:AR16"/>
    <mergeCell ref="AM16:AO16"/>
    <mergeCell ref="AA16:AC16"/>
    <mergeCell ref="O16:Q16"/>
    <mergeCell ref="R16:T16"/>
    <mergeCell ref="U16:W16"/>
    <mergeCell ref="A1:AD1"/>
    <mergeCell ref="AE1:AR1"/>
    <mergeCell ref="A3:AD3"/>
    <mergeCell ref="AE3:AR3"/>
    <mergeCell ref="A8:AD8"/>
    <mergeCell ref="AE8:AR8"/>
    <mergeCell ref="A13:AD13"/>
    <mergeCell ref="AE13:AR13"/>
    <mergeCell ref="A15:AD15"/>
    <mergeCell ref="AE15:AR15"/>
    <mergeCell ref="A4:AR7"/>
    <mergeCell ref="A9:AR12"/>
    <mergeCell ref="A61:AR68"/>
    <mergeCell ref="A60:AR60"/>
    <mergeCell ref="AJ16:AL16"/>
    <mergeCell ref="AD16:AF16"/>
    <mergeCell ref="AG16:AI16"/>
    <mergeCell ref="A16:B17"/>
    <mergeCell ref="C16:E16"/>
    <mergeCell ref="F16:H16"/>
    <mergeCell ref="I16:K16"/>
    <mergeCell ref="A42:A49"/>
    <mergeCell ref="A50:A57"/>
    <mergeCell ref="A18:A25"/>
    <mergeCell ref="X16:Z16"/>
    <mergeCell ref="L16:N16"/>
    <mergeCell ref="A26:A33"/>
    <mergeCell ref="A34:A41"/>
  </mergeCells>
  <hyperlinks>
    <hyperlink ref="A70" location="Titelseite!A1" display="zurück zum Inhaltsverzeichnis" xr:uid="{00000000-0004-0000-0500-000000000000}"/>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70"/>
  <sheetViews>
    <sheetView zoomScaleNormal="100" workbookViewId="0">
      <selection sqref="A1:AD1"/>
    </sheetView>
  </sheetViews>
  <sheetFormatPr baseColWidth="10" defaultRowHeight="15"/>
  <cols>
    <col min="2" max="2" width="20.7109375" customWidth="1"/>
    <col min="3" max="8" width="10.7109375" hidden="1" customWidth="1"/>
    <col min="9" max="10" width="9.7109375" hidden="1" customWidth="1"/>
    <col min="11" max="30" width="9.7109375" customWidth="1"/>
    <col min="31" max="34" width="10.7109375" customWidth="1"/>
  </cols>
  <sheetData>
    <row r="1" spans="1:30" ht="18.75">
      <c r="A1" s="498" t="s">
        <v>122</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c r="AC1" s="498"/>
      <c r="AD1" s="498"/>
    </row>
    <row r="3" spans="1:30" ht="15.75">
      <c r="A3" s="497" t="s">
        <v>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row>
    <row r="4" spans="1:30">
      <c r="A4" s="499" t="s">
        <v>115</v>
      </c>
      <c r="B4" s="499"/>
      <c r="C4" s="499"/>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row>
    <row r="5" spans="1:30">
      <c r="A5" s="499"/>
      <c r="B5" s="499"/>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row>
    <row r="6" spans="1:30">
      <c r="A6" s="499"/>
      <c r="B6" s="499"/>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row>
    <row r="7" spans="1:30">
      <c r="A7" s="499"/>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row>
    <row r="8" spans="1:30" ht="15.75">
      <c r="A8" s="497" t="s">
        <v>1</v>
      </c>
      <c r="B8" s="497"/>
      <c r="C8" s="497"/>
      <c r="D8" s="497"/>
      <c r="E8" s="497"/>
      <c r="F8" s="497"/>
      <c r="G8" s="497"/>
      <c r="H8" s="497"/>
      <c r="I8" s="497"/>
      <c r="J8" s="497"/>
      <c r="K8" s="497"/>
      <c r="L8" s="497"/>
      <c r="M8" s="497"/>
      <c r="N8" s="497"/>
      <c r="O8" s="497"/>
      <c r="P8" s="497"/>
      <c r="Q8" s="497"/>
      <c r="R8" s="497"/>
      <c r="S8" s="497"/>
      <c r="T8" s="497"/>
      <c r="U8" s="497"/>
      <c r="V8" s="497"/>
      <c r="W8" s="497"/>
      <c r="X8" s="497"/>
      <c r="Y8" s="497"/>
      <c r="Z8" s="497"/>
      <c r="AA8" s="497"/>
      <c r="AB8" s="497"/>
      <c r="AC8" s="497"/>
      <c r="AD8" s="497"/>
    </row>
    <row r="9" spans="1:30" ht="15" customHeight="1">
      <c r="A9" s="520" t="s">
        <v>90</v>
      </c>
      <c r="B9" s="520"/>
      <c r="C9" s="520"/>
      <c r="D9" s="520"/>
      <c r="E9" s="520"/>
      <c r="F9" s="520"/>
      <c r="G9" s="520"/>
      <c r="H9" s="520"/>
      <c r="I9" s="520"/>
      <c r="J9" s="520"/>
      <c r="K9" s="520"/>
      <c r="L9" s="520"/>
      <c r="M9" s="520"/>
      <c r="N9" s="520"/>
      <c r="O9" s="520"/>
      <c r="P9" s="520"/>
      <c r="Q9" s="520"/>
      <c r="R9" s="520"/>
      <c r="S9" s="520"/>
      <c r="T9" s="520"/>
      <c r="U9" s="520"/>
      <c r="V9" s="520"/>
      <c r="W9" s="520"/>
      <c r="X9" s="520"/>
      <c r="Y9" s="520"/>
      <c r="Z9" s="520"/>
      <c r="AA9" s="520"/>
      <c r="AB9" s="520"/>
      <c r="AC9" s="520"/>
      <c r="AD9" s="520"/>
    </row>
    <row r="10" spans="1:30">
      <c r="A10" s="520"/>
      <c r="B10" s="520"/>
      <c r="C10" s="520"/>
      <c r="D10" s="520"/>
      <c r="E10" s="520"/>
      <c r="F10" s="520"/>
      <c r="G10" s="520"/>
      <c r="H10" s="520"/>
      <c r="I10" s="520"/>
      <c r="J10" s="520"/>
      <c r="K10" s="520"/>
      <c r="L10" s="520"/>
      <c r="M10" s="520"/>
      <c r="N10" s="520"/>
      <c r="O10" s="520"/>
      <c r="P10" s="520"/>
      <c r="Q10" s="520"/>
      <c r="R10" s="520"/>
      <c r="S10" s="520"/>
      <c r="T10" s="520"/>
      <c r="U10" s="520"/>
      <c r="V10" s="520"/>
      <c r="W10" s="520"/>
      <c r="X10" s="520"/>
      <c r="Y10" s="520"/>
      <c r="Z10" s="520"/>
      <c r="AA10" s="520"/>
      <c r="AB10" s="520"/>
      <c r="AC10" s="520"/>
      <c r="AD10" s="520"/>
    </row>
    <row r="11" spans="1:30">
      <c r="A11" s="520"/>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20"/>
      <c r="Z11" s="520"/>
      <c r="AA11" s="520"/>
      <c r="AB11" s="520"/>
      <c r="AC11" s="520"/>
      <c r="AD11" s="520"/>
    </row>
    <row r="12" spans="1:30">
      <c r="A12" s="520"/>
      <c r="B12" s="520"/>
      <c r="C12" s="520"/>
      <c r="D12" s="520"/>
      <c r="E12" s="520"/>
      <c r="F12" s="520"/>
      <c r="G12" s="520"/>
      <c r="H12" s="520"/>
      <c r="I12" s="520"/>
      <c r="J12" s="520"/>
      <c r="K12" s="520"/>
      <c r="L12" s="520"/>
      <c r="M12" s="520"/>
      <c r="N12" s="520"/>
      <c r="O12" s="520"/>
      <c r="P12" s="520"/>
      <c r="Q12" s="520"/>
      <c r="R12" s="520"/>
      <c r="S12" s="520"/>
      <c r="T12" s="520"/>
      <c r="U12" s="520"/>
      <c r="V12" s="520"/>
      <c r="W12" s="520"/>
      <c r="X12" s="520"/>
      <c r="Y12" s="520"/>
      <c r="Z12" s="520"/>
      <c r="AA12" s="520"/>
      <c r="AB12" s="520"/>
      <c r="AC12" s="520"/>
      <c r="AD12" s="520"/>
    </row>
    <row r="13" spans="1:30" ht="15.75">
      <c r="A13" s="497" t="s">
        <v>2</v>
      </c>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row>
    <row r="15" spans="1:30">
      <c r="A15" s="510" t="s">
        <v>120</v>
      </c>
      <c r="B15" s="510"/>
      <c r="C15" s="510"/>
      <c r="D15" s="510"/>
      <c r="E15" s="510"/>
      <c r="F15" s="510"/>
      <c r="G15" s="510"/>
      <c r="H15" s="510"/>
      <c r="I15" s="510"/>
      <c r="J15" s="510"/>
      <c r="K15" s="510"/>
      <c r="L15" s="510"/>
      <c r="M15" s="510"/>
      <c r="N15" s="510"/>
      <c r="O15" s="510"/>
      <c r="P15" s="510"/>
      <c r="Q15" s="510"/>
      <c r="R15" s="510"/>
      <c r="S15" s="510"/>
      <c r="T15" s="510"/>
      <c r="U15" s="510"/>
      <c r="V15" s="510"/>
      <c r="W15" s="510"/>
      <c r="X15" s="510"/>
      <c r="Y15" s="510"/>
      <c r="Z15" s="510"/>
      <c r="AA15" s="510"/>
      <c r="AB15" s="510"/>
      <c r="AC15" s="510"/>
      <c r="AD15" s="510"/>
    </row>
    <row r="16" spans="1:30">
      <c r="A16" s="505"/>
      <c r="B16" s="506"/>
      <c r="C16" s="509" t="s">
        <v>12</v>
      </c>
      <c r="D16" s="509"/>
      <c r="E16" s="502" t="s">
        <v>13</v>
      </c>
      <c r="F16" s="503"/>
      <c r="G16" s="509" t="s">
        <v>14</v>
      </c>
      <c r="H16" s="509"/>
      <c r="I16" s="502" t="s">
        <v>15</v>
      </c>
      <c r="J16" s="503"/>
      <c r="K16" s="509" t="s">
        <v>16</v>
      </c>
      <c r="L16" s="509"/>
      <c r="M16" s="502" t="s">
        <v>17</v>
      </c>
      <c r="N16" s="503"/>
      <c r="O16" s="509" t="s">
        <v>18</v>
      </c>
      <c r="P16" s="509"/>
      <c r="Q16" s="502" t="s">
        <v>19</v>
      </c>
      <c r="R16" s="503"/>
      <c r="S16" s="509" t="s">
        <v>20</v>
      </c>
      <c r="T16" s="509"/>
      <c r="U16" s="502" t="s">
        <v>21</v>
      </c>
      <c r="V16" s="503"/>
      <c r="W16" s="502" t="s">
        <v>78</v>
      </c>
      <c r="X16" s="503"/>
      <c r="Y16" s="502" t="s">
        <v>163</v>
      </c>
      <c r="Z16" s="503"/>
      <c r="AA16" s="502" t="s">
        <v>216</v>
      </c>
      <c r="AB16" s="503"/>
      <c r="AC16" s="502" t="s">
        <v>242</v>
      </c>
      <c r="AD16" s="503"/>
    </row>
    <row r="17" spans="1:30" ht="30">
      <c r="A17" s="518"/>
      <c r="B17" s="519"/>
      <c r="C17" s="69" t="s">
        <v>8</v>
      </c>
      <c r="D17" s="69" t="s">
        <v>27</v>
      </c>
      <c r="E17" s="71" t="s">
        <v>8</v>
      </c>
      <c r="F17" s="70" t="s">
        <v>27</v>
      </c>
      <c r="G17" s="69" t="s">
        <v>8</v>
      </c>
      <c r="H17" s="69" t="s">
        <v>27</v>
      </c>
      <c r="I17" s="71" t="s">
        <v>8</v>
      </c>
      <c r="J17" s="69" t="s">
        <v>27</v>
      </c>
      <c r="K17" s="71" t="s">
        <v>8</v>
      </c>
      <c r="L17" s="69" t="s">
        <v>27</v>
      </c>
      <c r="M17" s="71" t="s">
        <v>8</v>
      </c>
      <c r="N17" s="70" t="s">
        <v>27</v>
      </c>
      <c r="O17" s="69" t="s">
        <v>8</v>
      </c>
      <c r="P17" s="69" t="s">
        <v>27</v>
      </c>
      <c r="Q17" s="71" t="s">
        <v>8</v>
      </c>
      <c r="R17" s="70" t="s">
        <v>27</v>
      </c>
      <c r="S17" s="69" t="s">
        <v>8</v>
      </c>
      <c r="T17" s="69" t="s">
        <v>27</v>
      </c>
      <c r="U17" s="71" t="s">
        <v>8</v>
      </c>
      <c r="V17" s="69" t="s">
        <v>27</v>
      </c>
      <c r="W17" s="71" t="s">
        <v>8</v>
      </c>
      <c r="X17" s="70" t="s">
        <v>27</v>
      </c>
      <c r="Y17" s="71" t="s">
        <v>8</v>
      </c>
      <c r="Z17" s="70" t="s">
        <v>27</v>
      </c>
      <c r="AA17" s="71" t="s">
        <v>8</v>
      </c>
      <c r="AB17" s="70" t="s">
        <v>27</v>
      </c>
      <c r="AC17" s="71" t="s">
        <v>8</v>
      </c>
      <c r="AD17" s="70" t="s">
        <v>27</v>
      </c>
    </row>
    <row r="18" spans="1:30" ht="30">
      <c r="A18" s="511" t="s">
        <v>22</v>
      </c>
      <c r="B18" s="89" t="s">
        <v>80</v>
      </c>
      <c r="C18" s="41">
        <v>2785</v>
      </c>
      <c r="D18" s="42">
        <v>100</v>
      </c>
      <c r="E18" s="41">
        <v>2811</v>
      </c>
      <c r="F18" s="42">
        <v>100</v>
      </c>
      <c r="G18" s="41">
        <v>2773</v>
      </c>
      <c r="H18" s="42">
        <v>100</v>
      </c>
      <c r="I18" s="41">
        <v>2726</v>
      </c>
      <c r="J18" s="42">
        <v>100</v>
      </c>
      <c r="K18" s="41">
        <v>2659</v>
      </c>
      <c r="L18" s="42">
        <v>100</v>
      </c>
      <c r="M18" s="41">
        <v>2705</v>
      </c>
      <c r="N18" s="42">
        <v>100</v>
      </c>
      <c r="O18" s="41">
        <v>2646</v>
      </c>
      <c r="P18" s="42">
        <v>100</v>
      </c>
      <c r="Q18" s="41">
        <v>2734</v>
      </c>
      <c r="R18" s="42">
        <v>100</v>
      </c>
      <c r="S18" s="41">
        <v>2783</v>
      </c>
      <c r="T18" s="42">
        <v>100</v>
      </c>
      <c r="U18" s="41">
        <v>2771</v>
      </c>
      <c r="V18" s="42">
        <v>100</v>
      </c>
      <c r="W18" s="41">
        <v>2783</v>
      </c>
      <c r="X18" s="42">
        <v>100</v>
      </c>
      <c r="Y18" s="41">
        <f>SUM(Y19:Y25)</f>
        <v>2843</v>
      </c>
      <c r="Z18" s="42">
        <v>100</v>
      </c>
      <c r="AA18" s="41">
        <f>SUM(AA19:AA25)</f>
        <v>2885</v>
      </c>
      <c r="AB18" s="42">
        <v>100</v>
      </c>
      <c r="AC18" s="41">
        <f>SUM(AC19:AC25)</f>
        <v>2898</v>
      </c>
      <c r="AD18" s="42">
        <v>100</v>
      </c>
    </row>
    <row r="19" spans="1:30" ht="15" customHeight="1">
      <c r="A19" s="512"/>
      <c r="B19" s="43" t="s">
        <v>81</v>
      </c>
      <c r="C19" s="34">
        <v>153</v>
      </c>
      <c r="D19" s="44">
        <f>C19/C18*100</f>
        <v>5.493716337522442</v>
      </c>
      <c r="E19" s="34">
        <v>144</v>
      </c>
      <c r="F19" s="44">
        <f>E19/E18*100</f>
        <v>5.1227321237993593</v>
      </c>
      <c r="G19" s="34">
        <v>156</v>
      </c>
      <c r="H19" s="44">
        <f>G19/G18*100</f>
        <v>5.6256761630003611</v>
      </c>
      <c r="I19" s="34">
        <v>150</v>
      </c>
      <c r="J19" s="44">
        <f>I19/I18*100</f>
        <v>5.5025678650036687</v>
      </c>
      <c r="K19" s="34">
        <v>170</v>
      </c>
      <c r="L19" s="44">
        <f>K19/K18*100</f>
        <v>6.3933809702895816</v>
      </c>
      <c r="M19" s="34">
        <v>115</v>
      </c>
      <c r="N19" s="44">
        <f>M19/M18*100</f>
        <v>4.251386321626617</v>
      </c>
      <c r="O19" s="34">
        <v>129</v>
      </c>
      <c r="P19" s="44">
        <f>O19/O18*100</f>
        <v>4.8752834467120181</v>
      </c>
      <c r="Q19" s="34">
        <v>134</v>
      </c>
      <c r="R19" s="44">
        <f>Q19/Q18*100</f>
        <v>4.9012435991221652</v>
      </c>
      <c r="S19" s="34">
        <v>133</v>
      </c>
      <c r="T19" s="44">
        <f>S19/S18*100</f>
        <v>4.77901545095221</v>
      </c>
      <c r="U19" s="34">
        <v>120</v>
      </c>
      <c r="V19" s="44">
        <f>U19/U18*100</f>
        <v>4.3305665824612056</v>
      </c>
      <c r="W19" s="34">
        <v>147</v>
      </c>
      <c r="X19" s="44">
        <f>W19/W18*100</f>
        <v>5.2820697089471791</v>
      </c>
      <c r="Y19" s="34">
        <v>132</v>
      </c>
      <c r="Z19" s="44">
        <f>Y19/Y18*100</f>
        <v>4.6429827646851916</v>
      </c>
      <c r="AA19" s="34">
        <v>177</v>
      </c>
      <c r="AB19" s="44">
        <f>AA19/AA18*100</f>
        <v>6.1351819757365682</v>
      </c>
      <c r="AC19" s="34">
        <v>141</v>
      </c>
      <c r="AD19" s="44">
        <f>AC19/AC18*100</f>
        <v>4.8654244306418217</v>
      </c>
    </row>
    <row r="20" spans="1:30" hidden="1">
      <c r="A20" s="512"/>
      <c r="B20" s="43" t="s">
        <v>82</v>
      </c>
      <c r="C20" s="35">
        <v>0</v>
      </c>
      <c r="D20" s="92">
        <v>0</v>
      </c>
      <c r="E20" s="35">
        <v>0</v>
      </c>
      <c r="F20" s="92">
        <v>0</v>
      </c>
      <c r="G20" s="91">
        <v>0</v>
      </c>
      <c r="H20" s="92">
        <v>0</v>
      </c>
      <c r="I20" s="91">
        <v>0</v>
      </c>
      <c r="J20" s="92">
        <v>0</v>
      </c>
      <c r="K20" s="91">
        <v>0</v>
      </c>
      <c r="L20" s="92">
        <v>0</v>
      </c>
      <c r="M20" s="91">
        <v>0</v>
      </c>
      <c r="N20" s="92">
        <v>0</v>
      </c>
      <c r="O20" s="91">
        <v>0</v>
      </c>
      <c r="P20" s="92">
        <v>0</v>
      </c>
      <c r="Q20" s="91">
        <v>0</v>
      </c>
      <c r="R20" s="93">
        <v>0</v>
      </c>
      <c r="S20" s="91">
        <v>0</v>
      </c>
      <c r="T20" s="93">
        <v>0</v>
      </c>
      <c r="U20" s="91">
        <v>0</v>
      </c>
      <c r="V20" s="93">
        <v>0</v>
      </c>
      <c r="W20" s="91">
        <v>0</v>
      </c>
      <c r="X20" s="93">
        <v>0</v>
      </c>
      <c r="Y20" s="91">
        <v>0</v>
      </c>
      <c r="Z20" s="93">
        <v>0</v>
      </c>
      <c r="AA20" s="91">
        <v>0</v>
      </c>
      <c r="AB20" s="93">
        <v>0</v>
      </c>
      <c r="AC20" s="91">
        <v>0</v>
      </c>
      <c r="AD20" s="93">
        <v>0</v>
      </c>
    </row>
    <row r="21" spans="1:30">
      <c r="A21" s="512"/>
      <c r="B21" s="43" t="s">
        <v>83</v>
      </c>
      <c r="C21" s="33">
        <v>1152</v>
      </c>
      <c r="D21" s="48">
        <f>C21/C18*100</f>
        <v>41.364452423698381</v>
      </c>
      <c r="E21" s="33">
        <v>1111</v>
      </c>
      <c r="F21" s="48">
        <f>E21/E18*100</f>
        <v>39.523301316257559</v>
      </c>
      <c r="G21" s="33">
        <v>1083</v>
      </c>
      <c r="H21" s="48">
        <f>G21/G18*100</f>
        <v>39.055174900829428</v>
      </c>
      <c r="I21" s="33">
        <v>1088</v>
      </c>
      <c r="J21" s="48">
        <f>I21/I18*100</f>
        <v>39.911958914159939</v>
      </c>
      <c r="K21" s="33">
        <v>1043</v>
      </c>
      <c r="L21" s="48">
        <f>K21/K18*100</f>
        <v>39.225272658894319</v>
      </c>
      <c r="M21" s="33">
        <v>1092</v>
      </c>
      <c r="N21" s="48">
        <f>M21/M18*100</f>
        <v>40.36968576709797</v>
      </c>
      <c r="O21" s="33">
        <v>1081</v>
      </c>
      <c r="P21" s="48">
        <f>O21/O18*100</f>
        <v>40.854119425547999</v>
      </c>
      <c r="Q21" s="33">
        <v>1158</v>
      </c>
      <c r="R21" s="48">
        <f>Q21/Q18*100</f>
        <v>42.355523043160204</v>
      </c>
      <c r="S21" s="33">
        <v>1204</v>
      </c>
      <c r="T21" s="48">
        <f>S21/S18*100</f>
        <v>43.262666187567369</v>
      </c>
      <c r="U21" s="33">
        <v>1212</v>
      </c>
      <c r="V21" s="48">
        <f>U21/U18*100</f>
        <v>43.738722482858172</v>
      </c>
      <c r="W21" s="33">
        <v>1249</v>
      </c>
      <c r="X21" s="48">
        <f>W21/W18*100</f>
        <v>44.879626302551202</v>
      </c>
      <c r="Y21" s="33">
        <v>1278</v>
      </c>
      <c r="Z21" s="48">
        <f>Y21/Y18*100</f>
        <v>44.952514948997532</v>
      </c>
      <c r="AA21" s="33">
        <v>1259</v>
      </c>
      <c r="AB21" s="48">
        <f>AA21/AA18*100</f>
        <v>43.639514731369147</v>
      </c>
      <c r="AC21" s="33">
        <v>1267</v>
      </c>
      <c r="AD21" s="48">
        <f>AC21/AC18*100</f>
        <v>43.719806763285021</v>
      </c>
    </row>
    <row r="22" spans="1:30">
      <c r="A22" s="512"/>
      <c r="B22" s="43" t="s">
        <v>84</v>
      </c>
      <c r="C22" s="33">
        <v>280</v>
      </c>
      <c r="D22" s="48">
        <f>C22/C18*100</f>
        <v>10.053859964093357</v>
      </c>
      <c r="E22" s="33">
        <v>248</v>
      </c>
      <c r="F22" s="48">
        <f>E22/E18*100</f>
        <v>8.8224831020988983</v>
      </c>
      <c r="G22" s="33">
        <v>245</v>
      </c>
      <c r="H22" s="48">
        <f>G22/G18*100</f>
        <v>8.8351965380454374</v>
      </c>
      <c r="I22" s="33">
        <v>208</v>
      </c>
      <c r="J22" s="48">
        <f>I22/I18*100</f>
        <v>7.6302274394717537</v>
      </c>
      <c r="K22" s="33">
        <v>184</v>
      </c>
      <c r="L22" s="48">
        <f>K22/K18*100</f>
        <v>6.9198946972546072</v>
      </c>
      <c r="M22" s="33">
        <v>188</v>
      </c>
      <c r="N22" s="48">
        <f>M22/M18*100</f>
        <v>6.9500924214417736</v>
      </c>
      <c r="O22" s="33">
        <v>175</v>
      </c>
      <c r="P22" s="48">
        <f>O22/O18*100</f>
        <v>6.6137566137566131</v>
      </c>
      <c r="Q22" s="33">
        <v>148</v>
      </c>
      <c r="R22" s="48">
        <f>Q22/Q18*100</f>
        <v>5.4133138258961235</v>
      </c>
      <c r="S22" s="33">
        <v>168</v>
      </c>
      <c r="T22" s="48">
        <f>S22/S18*100</f>
        <v>6.0366510959396331</v>
      </c>
      <c r="U22" s="33">
        <v>162</v>
      </c>
      <c r="V22" s="48">
        <f>U22/U18*100</f>
        <v>5.8462648863226274</v>
      </c>
      <c r="W22" s="33">
        <v>55</v>
      </c>
      <c r="X22" s="48">
        <f>W22/W18*100</f>
        <v>1.9762845849802373</v>
      </c>
      <c r="Y22" s="33">
        <v>57</v>
      </c>
      <c r="Z22" s="48">
        <f>Y22/Y18*100</f>
        <v>2.0049243756595145</v>
      </c>
      <c r="AA22" s="33">
        <v>64</v>
      </c>
      <c r="AB22" s="48">
        <f>AA22/AA18*100</f>
        <v>2.218370883882149</v>
      </c>
      <c r="AC22" s="33">
        <v>78</v>
      </c>
      <c r="AD22" s="48">
        <f>AC22/AC18*100</f>
        <v>2.691511387163561</v>
      </c>
    </row>
    <row r="23" spans="1:30">
      <c r="A23" s="512"/>
      <c r="B23" s="43" t="s">
        <v>85</v>
      </c>
      <c r="C23" s="34">
        <v>656</v>
      </c>
      <c r="D23" s="44">
        <f>C23/C18*100</f>
        <v>23.554757630161578</v>
      </c>
      <c r="E23" s="34">
        <v>739</v>
      </c>
      <c r="F23" s="44">
        <f>E23/E18*100</f>
        <v>26.289576663109216</v>
      </c>
      <c r="G23" s="34">
        <v>808</v>
      </c>
      <c r="H23" s="44">
        <f>G23/G18*100</f>
        <v>29.138117562206993</v>
      </c>
      <c r="I23" s="34">
        <v>793</v>
      </c>
      <c r="J23" s="44">
        <f>I23/I18*100</f>
        <v>29.090242112986058</v>
      </c>
      <c r="K23" s="34">
        <v>815</v>
      </c>
      <c r="L23" s="44">
        <f>K23/K18*100</f>
        <v>30.650620534035351</v>
      </c>
      <c r="M23" s="34">
        <v>818</v>
      </c>
      <c r="N23" s="44">
        <f>M23/M18*100</f>
        <v>30.240295748613676</v>
      </c>
      <c r="O23" s="34">
        <v>784</v>
      </c>
      <c r="P23" s="44">
        <f>O23/O18*100</f>
        <v>29.629629629629626</v>
      </c>
      <c r="Q23" s="34">
        <v>808</v>
      </c>
      <c r="R23" s="44">
        <f>Q23/Q18*100</f>
        <v>29.553767373811269</v>
      </c>
      <c r="S23" s="34">
        <v>794</v>
      </c>
      <c r="T23" s="44">
        <f>S23/S18*100</f>
        <v>28.530362917714697</v>
      </c>
      <c r="U23" s="34">
        <v>808</v>
      </c>
      <c r="V23" s="44">
        <f>U23/U18*100</f>
        <v>29.159148321905448</v>
      </c>
      <c r="W23" s="34">
        <v>852</v>
      </c>
      <c r="X23" s="44">
        <f>W23/W18*100</f>
        <v>30.614444843693857</v>
      </c>
      <c r="Y23" s="34">
        <v>874</v>
      </c>
      <c r="Z23" s="44">
        <f>Y23/Y18*100</f>
        <v>30.742173760112557</v>
      </c>
      <c r="AA23" s="34">
        <v>885</v>
      </c>
      <c r="AB23" s="44">
        <f>AA23/AA18*100</f>
        <v>30.675909878682845</v>
      </c>
      <c r="AC23" s="34">
        <v>883</v>
      </c>
      <c r="AD23" s="44">
        <f>AC23/AC18*100</f>
        <v>30.469289164941337</v>
      </c>
    </row>
    <row r="24" spans="1:30">
      <c r="A24" s="512"/>
      <c r="B24" s="43" t="s">
        <v>86</v>
      </c>
      <c r="C24" s="35">
        <v>0</v>
      </c>
      <c r="D24" s="49">
        <v>0</v>
      </c>
      <c r="E24" s="35">
        <v>0</v>
      </c>
      <c r="F24" s="50">
        <v>0</v>
      </c>
      <c r="G24" s="35">
        <v>0</v>
      </c>
      <c r="H24" s="50">
        <v>0</v>
      </c>
      <c r="I24" s="35">
        <v>0</v>
      </c>
      <c r="J24" s="50">
        <v>0</v>
      </c>
      <c r="K24" s="35">
        <v>0</v>
      </c>
      <c r="L24" s="50">
        <v>0</v>
      </c>
      <c r="M24" s="35">
        <v>0</v>
      </c>
      <c r="N24" s="50">
        <v>0</v>
      </c>
      <c r="O24" s="35">
        <v>0</v>
      </c>
      <c r="P24" s="50">
        <v>0</v>
      </c>
      <c r="Q24" s="35">
        <v>0</v>
      </c>
      <c r="R24" s="98">
        <f>Q24/Q18*100</f>
        <v>0</v>
      </c>
      <c r="S24" s="35">
        <v>0</v>
      </c>
      <c r="T24" s="98">
        <f>S24/S18*100</f>
        <v>0</v>
      </c>
      <c r="U24" s="35">
        <v>0</v>
      </c>
      <c r="V24" s="98">
        <f>U24/U18*100</f>
        <v>0</v>
      </c>
      <c r="W24" s="99">
        <v>82</v>
      </c>
      <c r="X24" s="44">
        <f>W24/W18*100</f>
        <v>2.9464606539705356</v>
      </c>
      <c r="Y24" s="99">
        <v>87</v>
      </c>
      <c r="Z24" s="44">
        <f>Y24/Y18*100</f>
        <v>3.0601477312697858</v>
      </c>
      <c r="AA24" s="99">
        <v>90</v>
      </c>
      <c r="AB24" s="44">
        <f>AA24/AA18*100</f>
        <v>3.119584055459272</v>
      </c>
      <c r="AC24" s="99">
        <v>90</v>
      </c>
      <c r="AD24" s="44">
        <f>AC24/AC18*100</f>
        <v>3.1055900621118013</v>
      </c>
    </row>
    <row r="25" spans="1:30">
      <c r="A25" s="513"/>
      <c r="B25" s="100" t="s">
        <v>87</v>
      </c>
      <c r="C25" s="52">
        <v>544</v>
      </c>
      <c r="D25" s="53">
        <f>C25/C18*100</f>
        <v>19.533213644524235</v>
      </c>
      <c r="E25" s="52">
        <v>569</v>
      </c>
      <c r="F25" s="53">
        <f>E25/E18*100</f>
        <v>20.24190679473497</v>
      </c>
      <c r="G25" s="52">
        <v>481</v>
      </c>
      <c r="H25" s="53">
        <f>G25/G18*100</f>
        <v>17.345834835917778</v>
      </c>
      <c r="I25" s="52">
        <v>487</v>
      </c>
      <c r="J25" s="53">
        <f>I25/I18*100</f>
        <v>17.865003668378577</v>
      </c>
      <c r="K25" s="52">
        <v>447</v>
      </c>
      <c r="L25" s="53">
        <f>K25/K18*100</f>
        <v>16.81083113952614</v>
      </c>
      <c r="M25" s="52">
        <v>492</v>
      </c>
      <c r="N25" s="53">
        <f>M25/M18*100</f>
        <v>18.188539741219962</v>
      </c>
      <c r="O25" s="52">
        <v>477</v>
      </c>
      <c r="P25" s="53">
        <f>O25/O18*100</f>
        <v>18.027210884353742</v>
      </c>
      <c r="Q25" s="52">
        <v>486</v>
      </c>
      <c r="R25" s="53">
        <f>Q25/Q18*100</f>
        <v>17.776152158010241</v>
      </c>
      <c r="S25" s="52">
        <v>484</v>
      </c>
      <c r="T25" s="53">
        <f>S25/S18*100</f>
        <v>17.391304347826086</v>
      </c>
      <c r="U25" s="52">
        <v>469</v>
      </c>
      <c r="V25" s="53">
        <f>U25/U18*100</f>
        <v>16.925297726452541</v>
      </c>
      <c r="W25" s="52">
        <v>398</v>
      </c>
      <c r="X25" s="53">
        <f>W25/W18*100</f>
        <v>14.301113905856988</v>
      </c>
      <c r="Y25" s="52">
        <v>415</v>
      </c>
      <c r="Z25" s="53">
        <f>Y25/Y18*100</f>
        <v>14.597256419275414</v>
      </c>
      <c r="AA25" s="52">
        <v>410</v>
      </c>
      <c r="AB25" s="53">
        <f>AA25/AA18*100</f>
        <v>14.211438474870016</v>
      </c>
      <c r="AC25" s="52">
        <v>439</v>
      </c>
      <c r="AD25" s="53">
        <f>AC25/AC18*100</f>
        <v>15.148378191856452</v>
      </c>
    </row>
    <row r="26" spans="1:30" ht="30">
      <c r="A26" s="512" t="s">
        <v>88</v>
      </c>
      <c r="B26" s="101" t="s">
        <v>80</v>
      </c>
      <c r="C26" s="64">
        <v>1732</v>
      </c>
      <c r="D26" s="65">
        <v>100</v>
      </c>
      <c r="E26" s="64">
        <v>1712</v>
      </c>
      <c r="F26" s="65">
        <v>100</v>
      </c>
      <c r="G26" s="64">
        <v>1632</v>
      </c>
      <c r="H26" s="65">
        <v>100</v>
      </c>
      <c r="I26" s="64">
        <v>1587</v>
      </c>
      <c r="J26" s="65">
        <v>100</v>
      </c>
      <c r="K26" s="64">
        <v>1607</v>
      </c>
      <c r="L26" s="65">
        <v>100</v>
      </c>
      <c r="M26" s="64">
        <v>1650</v>
      </c>
      <c r="N26" s="65">
        <v>100</v>
      </c>
      <c r="O26" s="64">
        <v>1679</v>
      </c>
      <c r="P26" s="65">
        <v>100</v>
      </c>
      <c r="Q26" s="64">
        <v>1582</v>
      </c>
      <c r="R26" s="65">
        <v>100</v>
      </c>
      <c r="S26" s="64">
        <v>1622</v>
      </c>
      <c r="T26" s="65">
        <v>100</v>
      </c>
      <c r="U26" s="64">
        <v>1647</v>
      </c>
      <c r="V26" s="65">
        <v>100</v>
      </c>
      <c r="W26" s="64">
        <v>1631</v>
      </c>
      <c r="X26" s="65">
        <v>100</v>
      </c>
      <c r="Y26" s="64">
        <f>SUM(Y27:Y33)</f>
        <v>1661</v>
      </c>
      <c r="Z26" s="65">
        <v>100</v>
      </c>
      <c r="AA26" s="64">
        <f>SUM(AA27:AA33)</f>
        <v>1638</v>
      </c>
      <c r="AB26" s="65">
        <v>100</v>
      </c>
      <c r="AC26" s="64">
        <f>SUM(AC27:AC33)</f>
        <v>1640</v>
      </c>
      <c r="AD26" s="65">
        <v>100</v>
      </c>
    </row>
    <row r="27" spans="1:30" ht="15" customHeight="1">
      <c r="A27" s="512"/>
      <c r="B27" s="43" t="s">
        <v>81</v>
      </c>
      <c r="C27" s="34">
        <v>78</v>
      </c>
      <c r="D27" s="44">
        <f>C27/C26*100</f>
        <v>4.503464203233257</v>
      </c>
      <c r="E27" s="34">
        <v>69</v>
      </c>
      <c r="F27" s="44">
        <f>E27/E26*100</f>
        <v>4.0303738317757007</v>
      </c>
      <c r="G27" s="34">
        <v>72</v>
      </c>
      <c r="H27" s="44">
        <f>G27/G26*100</f>
        <v>4.4117647058823533</v>
      </c>
      <c r="I27" s="34">
        <v>77</v>
      </c>
      <c r="J27" s="44">
        <f>I27/I26*100</f>
        <v>4.8519218651543792</v>
      </c>
      <c r="K27" s="34">
        <v>63</v>
      </c>
      <c r="L27" s="44">
        <f>K27/K26*100</f>
        <v>3.9203484754200373</v>
      </c>
      <c r="M27" s="34">
        <v>74</v>
      </c>
      <c r="N27" s="44">
        <f>M27/M26*100</f>
        <v>4.4848484848484844</v>
      </c>
      <c r="O27" s="34">
        <v>72</v>
      </c>
      <c r="P27" s="44">
        <f>O27/O26*100</f>
        <v>4.2882668254913634</v>
      </c>
      <c r="Q27" s="34">
        <v>66</v>
      </c>
      <c r="R27" s="44">
        <f>Q27/Q26*100</f>
        <v>4.1719342604298353</v>
      </c>
      <c r="S27" s="34">
        <v>84</v>
      </c>
      <c r="T27" s="44">
        <f>S27/S26*100</f>
        <v>5.1787916152897653</v>
      </c>
      <c r="U27" s="34">
        <v>46</v>
      </c>
      <c r="V27" s="44">
        <f>U27/U26*100</f>
        <v>2.7929568913175471</v>
      </c>
      <c r="W27" s="34">
        <v>55</v>
      </c>
      <c r="X27" s="44">
        <f>W27/W26*100</f>
        <v>3.3721643163703248</v>
      </c>
      <c r="Y27" s="34">
        <v>49</v>
      </c>
      <c r="Z27" s="44">
        <f>Y27/Y26*100</f>
        <v>2.9500301023479834</v>
      </c>
      <c r="AA27" s="34">
        <v>60</v>
      </c>
      <c r="AB27" s="44">
        <f>AA27/AA26*100</f>
        <v>3.6630036630036633</v>
      </c>
      <c r="AC27" s="34">
        <v>54</v>
      </c>
      <c r="AD27" s="44">
        <f>AC27/AC26*100</f>
        <v>3.2926829268292686</v>
      </c>
    </row>
    <row r="28" spans="1:30" hidden="1">
      <c r="A28" s="512"/>
      <c r="B28" s="43" t="s">
        <v>82</v>
      </c>
      <c r="C28" s="35">
        <v>0</v>
      </c>
      <c r="D28" s="93">
        <f>C28/C26*100</f>
        <v>0</v>
      </c>
      <c r="E28" s="35">
        <v>0</v>
      </c>
      <c r="F28" s="93">
        <f>E28/E26*100</f>
        <v>0</v>
      </c>
      <c r="G28" s="91">
        <v>0</v>
      </c>
      <c r="H28" s="93">
        <f>G28/G26*100</f>
        <v>0</v>
      </c>
      <c r="I28" s="91">
        <v>0</v>
      </c>
      <c r="J28" s="93">
        <f>I28/I26*100</f>
        <v>0</v>
      </c>
      <c r="K28" s="91">
        <v>0</v>
      </c>
      <c r="L28" s="93">
        <f>K28/K26*100</f>
        <v>0</v>
      </c>
      <c r="M28" s="91">
        <v>0</v>
      </c>
      <c r="N28" s="93">
        <f>M28/M26*100</f>
        <v>0</v>
      </c>
      <c r="O28" s="91">
        <v>0</v>
      </c>
      <c r="P28" s="93">
        <f>O28/O26*100</f>
        <v>0</v>
      </c>
      <c r="Q28" s="91">
        <v>0</v>
      </c>
      <c r="R28" s="93">
        <f>Q28/Q26*100</f>
        <v>0</v>
      </c>
      <c r="S28" s="91">
        <v>0</v>
      </c>
      <c r="T28" s="93">
        <f>S28/S26*100</f>
        <v>0</v>
      </c>
      <c r="U28" s="91">
        <v>0</v>
      </c>
      <c r="V28" s="93">
        <f>U28/U26*100</f>
        <v>0</v>
      </c>
      <c r="W28" s="91">
        <v>0</v>
      </c>
      <c r="X28" s="93">
        <f>W28/W26*100</f>
        <v>0</v>
      </c>
      <c r="Y28" s="91">
        <v>0</v>
      </c>
      <c r="Z28" s="93">
        <f>Y28/Y26*100</f>
        <v>0</v>
      </c>
      <c r="AA28" s="91">
        <v>0</v>
      </c>
      <c r="AB28" s="93">
        <f>AA28/AA26*100</f>
        <v>0</v>
      </c>
      <c r="AC28" s="91">
        <v>0</v>
      </c>
      <c r="AD28" s="93">
        <f>AC28/AC26*100</f>
        <v>0</v>
      </c>
    </row>
    <row r="29" spans="1:30">
      <c r="A29" s="512"/>
      <c r="B29" s="43" t="s">
        <v>83</v>
      </c>
      <c r="C29" s="33">
        <v>1062</v>
      </c>
      <c r="D29" s="48">
        <f>C29/C26*100</f>
        <v>61.316397228637406</v>
      </c>
      <c r="E29" s="33">
        <v>1061</v>
      </c>
      <c r="F29" s="48">
        <f>E29/E26*100</f>
        <v>61.97429906542056</v>
      </c>
      <c r="G29" s="33">
        <v>1032</v>
      </c>
      <c r="H29" s="48">
        <f>G29/G26*100</f>
        <v>63.235294117647058</v>
      </c>
      <c r="I29" s="33">
        <v>987</v>
      </c>
      <c r="J29" s="48">
        <f>I29/I26*100</f>
        <v>62.192816635160689</v>
      </c>
      <c r="K29" s="33">
        <v>984</v>
      </c>
      <c r="L29" s="48">
        <f>K29/K26*100</f>
        <v>61.232109520846301</v>
      </c>
      <c r="M29" s="33">
        <v>1035</v>
      </c>
      <c r="N29" s="48">
        <f>M29/M26*100</f>
        <v>62.727272727272734</v>
      </c>
      <c r="O29" s="33">
        <v>1061</v>
      </c>
      <c r="P29" s="48">
        <f>O29/O26*100</f>
        <v>63.192376414532461</v>
      </c>
      <c r="Q29" s="33">
        <v>967</v>
      </c>
      <c r="R29" s="48">
        <f>Q29/Q26*100</f>
        <v>61.125158027812901</v>
      </c>
      <c r="S29" s="33">
        <v>986</v>
      </c>
      <c r="T29" s="48">
        <f>S29/S26*100</f>
        <v>60.789149198520342</v>
      </c>
      <c r="U29" s="33">
        <v>1076</v>
      </c>
      <c r="V29" s="48">
        <f>U29/U26*100</f>
        <v>65.330904675166963</v>
      </c>
      <c r="W29" s="33">
        <v>982</v>
      </c>
      <c r="X29" s="48">
        <f>W29/W26*100</f>
        <v>60.208461066830168</v>
      </c>
      <c r="Y29" s="33">
        <v>1049</v>
      </c>
      <c r="Z29" s="48">
        <f>Y29/Y26*100</f>
        <v>63.154726068633352</v>
      </c>
      <c r="AA29" s="33">
        <v>1014</v>
      </c>
      <c r="AB29" s="48">
        <f>AA29/AA26*100</f>
        <v>61.904761904761905</v>
      </c>
      <c r="AC29" s="33">
        <v>1014</v>
      </c>
      <c r="AD29" s="48">
        <f>AC29/AC26*100</f>
        <v>61.829268292682926</v>
      </c>
    </row>
    <row r="30" spans="1:30">
      <c r="A30" s="512"/>
      <c r="B30" s="43" t="s">
        <v>84</v>
      </c>
      <c r="C30" s="33">
        <v>63</v>
      </c>
      <c r="D30" s="48">
        <f>C30/C26*100</f>
        <v>3.6374133949191685</v>
      </c>
      <c r="E30" s="33">
        <v>73</v>
      </c>
      <c r="F30" s="48">
        <f>E30/E26*100</f>
        <v>4.2640186915887845</v>
      </c>
      <c r="G30" s="33">
        <v>82</v>
      </c>
      <c r="H30" s="48">
        <f>G30/G26*100</f>
        <v>5.0245098039215685</v>
      </c>
      <c r="I30" s="33">
        <v>78</v>
      </c>
      <c r="J30" s="48">
        <f>I30/I26*100</f>
        <v>4.9149338374291114</v>
      </c>
      <c r="K30" s="33">
        <v>76</v>
      </c>
      <c r="L30" s="48">
        <f>K30/K26*100</f>
        <v>4.7293092719352829</v>
      </c>
      <c r="M30" s="33">
        <v>72</v>
      </c>
      <c r="N30" s="48">
        <f>M30/M26*100</f>
        <v>4.3636363636363642</v>
      </c>
      <c r="O30" s="33">
        <v>74</v>
      </c>
      <c r="P30" s="48">
        <f>O30/O26*100</f>
        <v>4.4073853484216796</v>
      </c>
      <c r="Q30" s="33">
        <v>71</v>
      </c>
      <c r="R30" s="48">
        <f>Q30/Q26*100</f>
        <v>4.4879898862199754</v>
      </c>
      <c r="S30" s="33">
        <v>69</v>
      </c>
      <c r="T30" s="48">
        <f>S30/S26*100</f>
        <v>4.2540073982737363</v>
      </c>
      <c r="U30" s="33">
        <v>79</v>
      </c>
      <c r="V30" s="48">
        <f>U30/U26*100</f>
        <v>4.7965998785670916</v>
      </c>
      <c r="W30" s="33">
        <v>80</v>
      </c>
      <c r="X30" s="48">
        <f>W30/W26*100</f>
        <v>4.9049662783568362</v>
      </c>
      <c r="Y30" s="33">
        <v>79</v>
      </c>
      <c r="Z30" s="48">
        <f>Y30/Y26*100</f>
        <v>4.7561709813365445</v>
      </c>
      <c r="AA30" s="33">
        <v>78</v>
      </c>
      <c r="AB30" s="48">
        <f>AA30/AA26*100</f>
        <v>4.7619047619047619</v>
      </c>
      <c r="AC30" s="33">
        <v>79</v>
      </c>
      <c r="AD30" s="48">
        <f>AC30/AC26*100</f>
        <v>4.8170731707317076</v>
      </c>
    </row>
    <row r="31" spans="1:30">
      <c r="A31" s="512"/>
      <c r="B31" s="43" t="s">
        <v>85</v>
      </c>
      <c r="C31" s="34">
        <v>268</v>
      </c>
      <c r="D31" s="44">
        <f>C31/C26*100</f>
        <v>15.473441108545035</v>
      </c>
      <c r="E31" s="34">
        <v>280</v>
      </c>
      <c r="F31" s="44">
        <f>E31/E26*100</f>
        <v>16.355140186915886</v>
      </c>
      <c r="G31" s="34">
        <v>263</v>
      </c>
      <c r="H31" s="44">
        <f>G31/G26*100</f>
        <v>16.115196078431374</v>
      </c>
      <c r="I31" s="34">
        <v>265</v>
      </c>
      <c r="J31" s="44">
        <f>I31/I26*100</f>
        <v>16.698172652804033</v>
      </c>
      <c r="K31" s="34">
        <v>269</v>
      </c>
      <c r="L31" s="44">
        <f>K31/K26*100</f>
        <v>16.739265712507777</v>
      </c>
      <c r="M31" s="34">
        <v>277</v>
      </c>
      <c r="N31" s="44">
        <f>M31/M26*100</f>
        <v>16.787878787878789</v>
      </c>
      <c r="O31" s="34">
        <v>263</v>
      </c>
      <c r="P31" s="44">
        <f>O31/O26*100</f>
        <v>15.664085765336511</v>
      </c>
      <c r="Q31" s="34">
        <v>277</v>
      </c>
      <c r="R31" s="44">
        <f>Q31/Q26*100</f>
        <v>17.509481668773706</v>
      </c>
      <c r="S31" s="34">
        <v>274</v>
      </c>
      <c r="T31" s="44">
        <f>S31/S26*100</f>
        <v>16.892725030826142</v>
      </c>
      <c r="U31" s="34">
        <v>264</v>
      </c>
      <c r="V31" s="44">
        <f>U31/U26*100</f>
        <v>16.029143897996356</v>
      </c>
      <c r="W31" s="34">
        <v>278</v>
      </c>
      <c r="X31" s="44">
        <f>W31/W26*100</f>
        <v>17.044757817290009</v>
      </c>
      <c r="Y31" s="34">
        <v>270</v>
      </c>
      <c r="Z31" s="44">
        <f>Y31/Y26*100</f>
        <v>16.25526791089705</v>
      </c>
      <c r="AA31" s="34">
        <v>270</v>
      </c>
      <c r="AB31" s="44">
        <f>AA31/AA26*100</f>
        <v>16.483516483516482</v>
      </c>
      <c r="AC31" s="34">
        <v>276</v>
      </c>
      <c r="AD31" s="44">
        <f>AC31/AC26*100</f>
        <v>16.829268292682929</v>
      </c>
    </row>
    <row r="32" spans="1:30">
      <c r="A32" s="512"/>
      <c r="B32" s="43" t="s">
        <v>86</v>
      </c>
      <c r="C32" s="35">
        <v>0</v>
      </c>
      <c r="D32" s="50">
        <v>0</v>
      </c>
      <c r="E32" s="35">
        <v>0</v>
      </c>
      <c r="F32" s="50">
        <v>0</v>
      </c>
      <c r="G32" s="35">
        <v>0</v>
      </c>
      <c r="H32" s="50">
        <v>0</v>
      </c>
      <c r="I32" s="35">
        <v>0</v>
      </c>
      <c r="J32" s="50">
        <v>0</v>
      </c>
      <c r="K32" s="35">
        <v>0</v>
      </c>
      <c r="L32" s="50">
        <v>0</v>
      </c>
      <c r="M32" s="35">
        <v>0</v>
      </c>
      <c r="N32" s="50">
        <v>0</v>
      </c>
      <c r="O32" s="35">
        <v>0</v>
      </c>
      <c r="P32" s="50">
        <v>0</v>
      </c>
      <c r="Q32" s="35">
        <v>0</v>
      </c>
      <c r="R32" s="50">
        <v>0</v>
      </c>
      <c r="S32" s="35">
        <v>0</v>
      </c>
      <c r="T32" s="50">
        <v>0</v>
      </c>
      <c r="U32" s="35">
        <v>0</v>
      </c>
      <c r="V32" s="50">
        <v>0</v>
      </c>
      <c r="W32" s="35">
        <v>0</v>
      </c>
      <c r="X32" s="50">
        <v>0</v>
      </c>
      <c r="Y32" s="35">
        <v>0</v>
      </c>
      <c r="Z32" s="50">
        <v>0</v>
      </c>
      <c r="AA32" s="35">
        <v>0</v>
      </c>
      <c r="AB32" s="50">
        <v>0</v>
      </c>
      <c r="AC32" s="35">
        <v>0</v>
      </c>
      <c r="AD32" s="50">
        <v>0</v>
      </c>
    </row>
    <row r="33" spans="1:30">
      <c r="A33" s="512"/>
      <c r="B33" s="74" t="s">
        <v>87</v>
      </c>
      <c r="C33" s="36">
        <v>261</v>
      </c>
      <c r="D33" s="44">
        <f>C33/C26*100</f>
        <v>15.069284064665128</v>
      </c>
      <c r="E33" s="36">
        <v>229</v>
      </c>
      <c r="F33" s="44">
        <f>E33/E26*100</f>
        <v>13.376168224299064</v>
      </c>
      <c r="G33" s="36">
        <v>183</v>
      </c>
      <c r="H33" s="44">
        <f>G33/G26*100</f>
        <v>11.213235294117647</v>
      </c>
      <c r="I33" s="36">
        <v>180</v>
      </c>
      <c r="J33" s="44">
        <f>I33/I26*100</f>
        <v>11.342155009451796</v>
      </c>
      <c r="K33" s="36">
        <v>215</v>
      </c>
      <c r="L33" s="44">
        <f>K33/K26*100</f>
        <v>13.378967019290602</v>
      </c>
      <c r="M33" s="36">
        <v>192</v>
      </c>
      <c r="N33" s="44">
        <f>M33/M26*100</f>
        <v>11.636363636363637</v>
      </c>
      <c r="O33" s="36">
        <v>209</v>
      </c>
      <c r="P33" s="44">
        <f>O33/O26*100</f>
        <v>12.447885646217987</v>
      </c>
      <c r="Q33" s="36">
        <v>201</v>
      </c>
      <c r="R33" s="44">
        <f>Q33/Q26*100</f>
        <v>12.705436156763591</v>
      </c>
      <c r="S33" s="36">
        <v>209</v>
      </c>
      <c r="T33" s="44">
        <f>S33/S26*100</f>
        <v>12.885326757090013</v>
      </c>
      <c r="U33" s="36">
        <v>182</v>
      </c>
      <c r="V33" s="44">
        <f>U33/U26*100</f>
        <v>11.050394656952033</v>
      </c>
      <c r="W33" s="36">
        <v>236</v>
      </c>
      <c r="X33" s="44">
        <f>W33/W26*100</f>
        <v>14.469650521152666</v>
      </c>
      <c r="Y33" s="36">
        <v>214</v>
      </c>
      <c r="Z33" s="44">
        <f>Y33/Y26*100</f>
        <v>12.88380493678507</v>
      </c>
      <c r="AA33" s="36">
        <v>216</v>
      </c>
      <c r="AB33" s="44">
        <f>AA33/AA26*100</f>
        <v>13.186813186813188</v>
      </c>
      <c r="AC33" s="36">
        <v>217</v>
      </c>
      <c r="AD33" s="44">
        <f>AC33/AC26*100</f>
        <v>13.231707317073171</v>
      </c>
    </row>
    <row r="34" spans="1:30" ht="30">
      <c r="A34" s="511" t="s">
        <v>23</v>
      </c>
      <c r="B34" s="89" t="s">
        <v>80</v>
      </c>
      <c r="C34" s="41">
        <v>5408</v>
      </c>
      <c r="D34" s="42">
        <v>100</v>
      </c>
      <c r="E34" s="41">
        <v>5614</v>
      </c>
      <c r="F34" s="42">
        <v>100</v>
      </c>
      <c r="G34" s="41">
        <v>5581</v>
      </c>
      <c r="H34" s="42">
        <v>100</v>
      </c>
      <c r="I34" s="41">
        <v>5679</v>
      </c>
      <c r="J34" s="42">
        <v>100</v>
      </c>
      <c r="K34" s="41">
        <v>5651</v>
      </c>
      <c r="L34" s="42">
        <v>100</v>
      </c>
      <c r="M34" s="41">
        <v>5482</v>
      </c>
      <c r="N34" s="42">
        <v>100</v>
      </c>
      <c r="O34" s="41">
        <v>5731</v>
      </c>
      <c r="P34" s="42">
        <v>100</v>
      </c>
      <c r="Q34" s="41">
        <v>5908</v>
      </c>
      <c r="R34" s="42">
        <v>100</v>
      </c>
      <c r="S34" s="41">
        <v>6128</v>
      </c>
      <c r="T34" s="42">
        <v>100</v>
      </c>
      <c r="U34" s="41">
        <v>6141</v>
      </c>
      <c r="V34" s="42">
        <v>100</v>
      </c>
      <c r="W34" s="41">
        <v>6358</v>
      </c>
      <c r="X34" s="42">
        <v>100</v>
      </c>
      <c r="Y34" s="41">
        <f>SUM(Y35:Y41)</f>
        <v>6556</v>
      </c>
      <c r="Z34" s="42">
        <v>100</v>
      </c>
      <c r="AA34" s="41">
        <f>SUM(AA35:AA41)</f>
        <v>6666</v>
      </c>
      <c r="AB34" s="42">
        <v>100</v>
      </c>
      <c r="AC34" s="41">
        <f>SUM(AC35:AC41)</f>
        <v>6699</v>
      </c>
      <c r="AD34" s="42">
        <v>100</v>
      </c>
    </row>
    <row r="35" spans="1:30" ht="15" customHeight="1">
      <c r="A35" s="512"/>
      <c r="B35" s="43" t="s">
        <v>81</v>
      </c>
      <c r="C35" s="34">
        <v>276</v>
      </c>
      <c r="D35" s="44">
        <f>C35/C34*100</f>
        <v>5.1035502958579881</v>
      </c>
      <c r="E35" s="34">
        <v>309</v>
      </c>
      <c r="F35" s="44">
        <f>E35/E34*100</f>
        <v>5.5040969006056288</v>
      </c>
      <c r="G35" s="34">
        <v>301</v>
      </c>
      <c r="H35" s="44">
        <f>G35/G34*100</f>
        <v>5.3932986919906822</v>
      </c>
      <c r="I35" s="34">
        <v>279</v>
      </c>
      <c r="J35" s="44">
        <f>I35/I34*100</f>
        <v>4.9128367670364499</v>
      </c>
      <c r="K35" s="34">
        <v>342</v>
      </c>
      <c r="L35" s="44">
        <f>K35/K34*100</f>
        <v>6.0520261900548569</v>
      </c>
      <c r="M35" s="34">
        <v>300</v>
      </c>
      <c r="N35" s="44">
        <f>M35/M34*100</f>
        <v>5.4724553082816492</v>
      </c>
      <c r="O35" s="34">
        <v>285</v>
      </c>
      <c r="P35" s="44">
        <f>O35/O34*100</f>
        <v>4.9729541092305007</v>
      </c>
      <c r="Q35" s="34">
        <v>277</v>
      </c>
      <c r="R35" s="44">
        <f>Q35/Q34*100</f>
        <v>4.6885578876100205</v>
      </c>
      <c r="S35" s="34">
        <v>250</v>
      </c>
      <c r="T35" s="44">
        <f>S35/S34*100</f>
        <v>4.0796344647519582</v>
      </c>
      <c r="U35" s="34">
        <v>267</v>
      </c>
      <c r="V35" s="44">
        <f>U35/U34*100</f>
        <v>4.3478260869565215</v>
      </c>
      <c r="W35" s="34">
        <v>209</v>
      </c>
      <c r="X35" s="44">
        <f>W35/W34*100</f>
        <v>3.2871972318339098</v>
      </c>
      <c r="Y35" s="34">
        <v>221</v>
      </c>
      <c r="Z35" s="44">
        <f>Y35/Y34*100</f>
        <v>3.370957901159243</v>
      </c>
      <c r="AA35" s="34">
        <v>219</v>
      </c>
      <c r="AB35" s="44">
        <f>AA35/AA34*100</f>
        <v>3.2853285328532857</v>
      </c>
      <c r="AC35" s="34">
        <v>212</v>
      </c>
      <c r="AD35" s="44">
        <f>AC35/AC34*100</f>
        <v>3.1646514405135093</v>
      </c>
    </row>
    <row r="36" spans="1:30" hidden="1">
      <c r="A36" s="512"/>
      <c r="B36" s="43" t="s">
        <v>82</v>
      </c>
      <c r="C36" s="35">
        <v>0</v>
      </c>
      <c r="D36" s="93">
        <f>C36/C34*100</f>
        <v>0</v>
      </c>
      <c r="E36" s="35">
        <v>0</v>
      </c>
      <c r="F36" s="93">
        <f>E36/E34*100</f>
        <v>0</v>
      </c>
      <c r="G36" s="91">
        <v>0</v>
      </c>
      <c r="H36" s="93">
        <f>G36/G34*100</f>
        <v>0</v>
      </c>
      <c r="I36" s="91">
        <v>0</v>
      </c>
      <c r="J36" s="93">
        <f>I36/I34*100</f>
        <v>0</v>
      </c>
      <c r="K36" s="91">
        <v>0</v>
      </c>
      <c r="L36" s="93">
        <f>K36/K34*100</f>
        <v>0</v>
      </c>
      <c r="M36" s="91">
        <v>0</v>
      </c>
      <c r="N36" s="93">
        <f>M36/M34*100</f>
        <v>0</v>
      </c>
      <c r="O36" s="91">
        <v>0</v>
      </c>
      <c r="P36" s="93">
        <f>O36/O34*100</f>
        <v>0</v>
      </c>
      <c r="Q36" s="91">
        <v>0</v>
      </c>
      <c r="R36" s="93">
        <f>Q36/Q34*100</f>
        <v>0</v>
      </c>
      <c r="S36" s="91">
        <v>0</v>
      </c>
      <c r="T36" s="93">
        <f>S36/S34*100</f>
        <v>0</v>
      </c>
      <c r="U36" s="91">
        <v>0</v>
      </c>
      <c r="V36" s="93">
        <f>U36/U34*100</f>
        <v>0</v>
      </c>
      <c r="W36" s="91">
        <v>0</v>
      </c>
      <c r="X36" s="93">
        <f>W36/W34*100</f>
        <v>0</v>
      </c>
      <c r="Y36" s="91">
        <v>0</v>
      </c>
      <c r="Z36" s="93">
        <f>Y36/Y34*100</f>
        <v>0</v>
      </c>
      <c r="AA36" s="91">
        <v>0</v>
      </c>
      <c r="AB36" s="93">
        <f>AA36/AA34*100</f>
        <v>0</v>
      </c>
      <c r="AC36" s="91">
        <v>0</v>
      </c>
      <c r="AD36" s="93">
        <f>AC36/AC34*100</f>
        <v>0</v>
      </c>
    </row>
    <row r="37" spans="1:30">
      <c r="A37" s="512"/>
      <c r="B37" s="43" t="s">
        <v>83</v>
      </c>
      <c r="C37" s="33">
        <v>2337</v>
      </c>
      <c r="D37" s="48">
        <f>C37/C34*100</f>
        <v>43.213757396449701</v>
      </c>
      <c r="E37" s="33">
        <v>2392</v>
      </c>
      <c r="F37" s="48">
        <f>E37/E34*100</f>
        <v>42.607766298539367</v>
      </c>
      <c r="G37" s="33">
        <v>2427</v>
      </c>
      <c r="H37" s="48">
        <f>G37/G34*100</f>
        <v>43.486830317147465</v>
      </c>
      <c r="I37" s="33">
        <v>2544</v>
      </c>
      <c r="J37" s="48">
        <f>I37/I34*100</f>
        <v>44.796619123085051</v>
      </c>
      <c r="K37" s="33">
        <v>2522</v>
      </c>
      <c r="L37" s="48">
        <f>K37/K34*100</f>
        <v>44.629269155901611</v>
      </c>
      <c r="M37" s="33">
        <v>2460</v>
      </c>
      <c r="N37" s="48">
        <f>M37/M34*100</f>
        <v>44.874133527909521</v>
      </c>
      <c r="O37" s="33">
        <v>2629</v>
      </c>
      <c r="P37" s="48">
        <f>O37/O34*100</f>
        <v>45.873320537428022</v>
      </c>
      <c r="Q37" s="33">
        <v>2783</v>
      </c>
      <c r="R37" s="48">
        <f>Q37/Q34*100</f>
        <v>47.105619498984431</v>
      </c>
      <c r="S37" s="33">
        <v>2913</v>
      </c>
      <c r="T37" s="48">
        <f>S37/S34*100</f>
        <v>47.535900783289819</v>
      </c>
      <c r="U37" s="33">
        <v>2879</v>
      </c>
      <c r="V37" s="48">
        <f>U37/U34*100</f>
        <v>46.881615372089236</v>
      </c>
      <c r="W37" s="33">
        <v>3021</v>
      </c>
      <c r="X37" s="48">
        <f>W37/W34*100</f>
        <v>47.514941805599243</v>
      </c>
      <c r="Y37" s="33">
        <v>3202</v>
      </c>
      <c r="Z37" s="48">
        <f>Y37/Y34*100</f>
        <v>48.840756558877359</v>
      </c>
      <c r="AA37" s="33">
        <v>3216</v>
      </c>
      <c r="AB37" s="48">
        <f>AA37/AA34*100</f>
        <v>48.244824482448244</v>
      </c>
      <c r="AC37" s="33">
        <v>3184</v>
      </c>
      <c r="AD37" s="48">
        <f>AC37/AC34*100</f>
        <v>47.529482012240635</v>
      </c>
    </row>
    <row r="38" spans="1:30">
      <c r="A38" s="512"/>
      <c r="B38" s="43" t="s">
        <v>84</v>
      </c>
      <c r="C38" s="33">
        <v>532</v>
      </c>
      <c r="D38" s="48">
        <f>C38/C34*100</f>
        <v>9.8372781065088759</v>
      </c>
      <c r="E38" s="33">
        <v>471</v>
      </c>
      <c r="F38" s="48">
        <f>E38/E34*100</f>
        <v>8.3897399358745997</v>
      </c>
      <c r="G38" s="33">
        <v>516</v>
      </c>
      <c r="H38" s="48">
        <f>G38/G34*100</f>
        <v>9.245654900555456</v>
      </c>
      <c r="I38" s="33">
        <v>453</v>
      </c>
      <c r="J38" s="48">
        <f>I38/I34*100</f>
        <v>7.9767564712097201</v>
      </c>
      <c r="K38" s="33">
        <v>406</v>
      </c>
      <c r="L38" s="48">
        <f>K38/K34*100</f>
        <v>7.1845691028136605</v>
      </c>
      <c r="M38" s="33">
        <v>352</v>
      </c>
      <c r="N38" s="48">
        <f>M38/M34*100</f>
        <v>6.4210142283838021</v>
      </c>
      <c r="O38" s="33">
        <v>398</v>
      </c>
      <c r="P38" s="48">
        <f>O38/O34*100</f>
        <v>6.9446867911359274</v>
      </c>
      <c r="Q38" s="33">
        <v>343</v>
      </c>
      <c r="R38" s="48">
        <f>Q38/Q34*100</f>
        <v>5.8056872037914697</v>
      </c>
      <c r="S38" s="33">
        <v>397</v>
      </c>
      <c r="T38" s="48">
        <f>S38/S34*100</f>
        <v>6.4784595300261092</v>
      </c>
      <c r="U38" s="33">
        <v>330</v>
      </c>
      <c r="V38" s="48">
        <f>U38/U34*100</f>
        <v>5.3737176355642404</v>
      </c>
      <c r="W38" s="33">
        <v>336</v>
      </c>
      <c r="X38" s="48">
        <f>W38/W34*100</f>
        <v>5.284680717206669</v>
      </c>
      <c r="Y38" s="33">
        <v>287</v>
      </c>
      <c r="Z38" s="48">
        <f>Y38/Y34*100</f>
        <v>4.3776693105552162</v>
      </c>
      <c r="AA38" s="33">
        <v>291</v>
      </c>
      <c r="AB38" s="48">
        <f>AA38/AA34*100</f>
        <v>4.3654365436543658</v>
      </c>
      <c r="AC38" s="33">
        <v>307</v>
      </c>
      <c r="AD38" s="48">
        <f>AC38/AC34*100</f>
        <v>4.5827735482907892</v>
      </c>
    </row>
    <row r="39" spans="1:30">
      <c r="A39" s="512"/>
      <c r="B39" s="43" t="s">
        <v>85</v>
      </c>
      <c r="C39" s="34">
        <v>1224</v>
      </c>
      <c r="D39" s="44">
        <f>C39/C34*100</f>
        <v>22.633136094674555</v>
      </c>
      <c r="E39" s="34">
        <v>1310</v>
      </c>
      <c r="F39" s="44">
        <f>E39/E34*100</f>
        <v>23.334520840755253</v>
      </c>
      <c r="G39" s="34">
        <v>1299</v>
      </c>
      <c r="H39" s="44">
        <f>G39/G34*100</f>
        <v>23.275398674072747</v>
      </c>
      <c r="I39" s="34">
        <v>1384</v>
      </c>
      <c r="J39" s="44">
        <f>I39/I34*100</f>
        <v>24.370487761929919</v>
      </c>
      <c r="K39" s="34">
        <v>1405</v>
      </c>
      <c r="L39" s="44">
        <f>K39/K34*100</f>
        <v>24.862856131658116</v>
      </c>
      <c r="M39" s="34">
        <v>1426</v>
      </c>
      <c r="N39" s="44">
        <f>M39/M34*100</f>
        <v>26.012404232032104</v>
      </c>
      <c r="O39" s="34">
        <v>1457</v>
      </c>
      <c r="P39" s="44">
        <f>O39/O34*100</f>
        <v>25.423137323329264</v>
      </c>
      <c r="Q39" s="34">
        <v>1435</v>
      </c>
      <c r="R39" s="44">
        <f>Q39/Q34*100</f>
        <v>24.289099526066352</v>
      </c>
      <c r="S39" s="34">
        <v>1517</v>
      </c>
      <c r="T39" s="44">
        <f>S39/S34*100</f>
        <v>24.755221932114882</v>
      </c>
      <c r="U39" s="34">
        <v>1638</v>
      </c>
      <c r="V39" s="44">
        <f>U39/U34*100</f>
        <v>26.673180263800685</v>
      </c>
      <c r="W39" s="34">
        <v>1699</v>
      </c>
      <c r="X39" s="44">
        <f>W39/W34*100</f>
        <v>26.722239698018246</v>
      </c>
      <c r="Y39" s="34">
        <v>1773</v>
      </c>
      <c r="Z39" s="44">
        <f>Y39/Y34*100</f>
        <v>27.04392922513728</v>
      </c>
      <c r="AA39" s="34">
        <v>1946</v>
      </c>
      <c r="AB39" s="44">
        <f>AA39/AA34*100</f>
        <v>29.192919291929194</v>
      </c>
      <c r="AC39" s="34">
        <v>1969</v>
      </c>
      <c r="AD39" s="44">
        <f>AC39/AC34*100</f>
        <v>29.392446633825941</v>
      </c>
    </row>
    <row r="40" spans="1:30" hidden="1">
      <c r="A40" s="512"/>
      <c r="B40" s="43" t="s">
        <v>86</v>
      </c>
      <c r="C40" s="35">
        <v>0</v>
      </c>
      <c r="D40" s="50">
        <v>0</v>
      </c>
      <c r="E40" s="35">
        <v>0</v>
      </c>
      <c r="F40" s="50">
        <v>0</v>
      </c>
      <c r="G40" s="35">
        <v>0</v>
      </c>
      <c r="H40" s="50">
        <v>0</v>
      </c>
      <c r="I40" s="35">
        <v>0</v>
      </c>
      <c r="J40" s="50">
        <v>0</v>
      </c>
      <c r="K40" s="35">
        <v>0</v>
      </c>
      <c r="L40" s="50">
        <v>0</v>
      </c>
      <c r="M40" s="35">
        <v>0</v>
      </c>
      <c r="N40" s="50">
        <v>0</v>
      </c>
      <c r="O40" s="35">
        <v>0</v>
      </c>
      <c r="P40" s="50">
        <v>0</v>
      </c>
      <c r="Q40" s="35">
        <v>0</v>
      </c>
      <c r="R40" s="50">
        <v>0</v>
      </c>
      <c r="S40" s="35">
        <v>0</v>
      </c>
      <c r="T40" s="50">
        <v>0</v>
      </c>
      <c r="U40" s="35">
        <v>0</v>
      </c>
      <c r="V40" s="50">
        <v>0</v>
      </c>
      <c r="W40" s="35">
        <v>0</v>
      </c>
      <c r="X40" s="50">
        <v>0</v>
      </c>
      <c r="Y40" s="35">
        <v>0</v>
      </c>
      <c r="Z40" s="50">
        <v>0</v>
      </c>
      <c r="AA40" s="35">
        <v>0</v>
      </c>
      <c r="AB40" s="50">
        <v>0</v>
      </c>
      <c r="AC40" s="35">
        <v>0</v>
      </c>
      <c r="AD40" s="50">
        <v>0</v>
      </c>
    </row>
    <row r="41" spans="1:30">
      <c r="A41" s="513"/>
      <c r="B41" s="100" t="s">
        <v>87</v>
      </c>
      <c r="C41" s="52">
        <v>1039</v>
      </c>
      <c r="D41" s="53">
        <f>C41/C34*100</f>
        <v>19.212278106508876</v>
      </c>
      <c r="E41" s="52">
        <v>1132</v>
      </c>
      <c r="F41" s="53">
        <f>E41/E34*100</f>
        <v>20.163876024225154</v>
      </c>
      <c r="G41" s="52">
        <v>1038</v>
      </c>
      <c r="H41" s="53">
        <f>G41/G34*100</f>
        <v>18.598817416233651</v>
      </c>
      <c r="I41" s="52">
        <v>1019</v>
      </c>
      <c r="J41" s="53">
        <f>I41/I34*100</f>
        <v>17.943299876738863</v>
      </c>
      <c r="K41" s="52">
        <v>976</v>
      </c>
      <c r="L41" s="53">
        <f>K41/K34*100</f>
        <v>17.271279419571758</v>
      </c>
      <c r="M41" s="52">
        <v>944</v>
      </c>
      <c r="N41" s="53">
        <f>M41/M34*100</f>
        <v>17.219992703392922</v>
      </c>
      <c r="O41" s="52">
        <v>962</v>
      </c>
      <c r="P41" s="53">
        <f>O41/O34*100</f>
        <v>16.785901238876285</v>
      </c>
      <c r="Q41" s="52">
        <v>1070</v>
      </c>
      <c r="R41" s="53">
        <f>Q41/Q34*100</f>
        <v>18.111035883547732</v>
      </c>
      <c r="S41" s="52">
        <v>1051</v>
      </c>
      <c r="T41" s="53">
        <f>S41/S34*100</f>
        <v>17.15078328981723</v>
      </c>
      <c r="U41" s="52">
        <v>1027</v>
      </c>
      <c r="V41" s="53">
        <f>U41/U34*100</f>
        <v>16.723660641589319</v>
      </c>
      <c r="W41" s="52">
        <v>1093</v>
      </c>
      <c r="X41" s="53">
        <f>W41/W34*100</f>
        <v>17.190940547341931</v>
      </c>
      <c r="Y41" s="52">
        <v>1073</v>
      </c>
      <c r="Z41" s="53">
        <f>Y41/Y34*100</f>
        <v>16.366687004270897</v>
      </c>
      <c r="AA41" s="52">
        <v>994</v>
      </c>
      <c r="AB41" s="53">
        <f>AA41/AA34*100</f>
        <v>14.91149114911491</v>
      </c>
      <c r="AC41" s="52">
        <v>1027</v>
      </c>
      <c r="AD41" s="53">
        <f>AC41/AC34*100</f>
        <v>15.330646365129125</v>
      </c>
    </row>
    <row r="42" spans="1:30" ht="30">
      <c r="A42" s="511" t="s">
        <v>24</v>
      </c>
      <c r="B42" s="89" t="s">
        <v>80</v>
      </c>
      <c r="C42" s="41">
        <v>1357</v>
      </c>
      <c r="D42" s="42">
        <v>100</v>
      </c>
      <c r="E42" s="41">
        <v>1282</v>
      </c>
      <c r="F42" s="42">
        <v>100</v>
      </c>
      <c r="G42" s="41">
        <v>1283</v>
      </c>
      <c r="H42" s="42">
        <v>100</v>
      </c>
      <c r="I42" s="41">
        <v>1248</v>
      </c>
      <c r="J42" s="42">
        <v>100</v>
      </c>
      <c r="K42" s="41">
        <v>1250</v>
      </c>
      <c r="L42" s="42">
        <v>100</v>
      </c>
      <c r="M42" s="41">
        <v>1257</v>
      </c>
      <c r="N42" s="42">
        <v>100</v>
      </c>
      <c r="O42" s="41">
        <v>1270</v>
      </c>
      <c r="P42" s="42">
        <v>100</v>
      </c>
      <c r="Q42" s="41">
        <v>1260</v>
      </c>
      <c r="R42" s="42">
        <v>100</v>
      </c>
      <c r="S42" s="41">
        <v>1315</v>
      </c>
      <c r="T42" s="42">
        <v>100</v>
      </c>
      <c r="U42" s="41">
        <v>1324</v>
      </c>
      <c r="V42" s="42">
        <v>100</v>
      </c>
      <c r="W42" s="41">
        <v>1387</v>
      </c>
      <c r="X42" s="42">
        <v>100</v>
      </c>
      <c r="Y42" s="41">
        <f>SUM(Y43:Y49)</f>
        <v>1284</v>
      </c>
      <c r="Z42" s="42">
        <v>100</v>
      </c>
      <c r="AA42" s="41">
        <f>SUM(AA43:AA49)</f>
        <v>1387</v>
      </c>
      <c r="AB42" s="42">
        <v>100</v>
      </c>
      <c r="AC42" s="41">
        <f>SUM(AC43:AC49)</f>
        <v>1392</v>
      </c>
      <c r="AD42" s="42">
        <v>100</v>
      </c>
    </row>
    <row r="43" spans="1:30" ht="15" customHeight="1">
      <c r="A43" s="512"/>
      <c r="B43" s="43" t="s">
        <v>81</v>
      </c>
      <c r="C43" s="34">
        <v>82</v>
      </c>
      <c r="D43" s="44">
        <f>C43/C42*100</f>
        <v>6.0427413411938105</v>
      </c>
      <c r="E43" s="34">
        <v>79</v>
      </c>
      <c r="F43" s="44">
        <f>E43/E42*100</f>
        <v>6.1622464898595943</v>
      </c>
      <c r="G43" s="34">
        <v>76</v>
      </c>
      <c r="H43" s="44">
        <f>G43/G42*100</f>
        <v>5.9236165237724085</v>
      </c>
      <c r="I43" s="34">
        <v>54</v>
      </c>
      <c r="J43" s="44">
        <f>I43/I42*100</f>
        <v>4.3269230769230766</v>
      </c>
      <c r="K43" s="34">
        <v>66</v>
      </c>
      <c r="L43" s="44">
        <f>K43/K42*100</f>
        <v>5.28</v>
      </c>
      <c r="M43" s="34">
        <v>71</v>
      </c>
      <c r="N43" s="44">
        <f>M43/M42*100</f>
        <v>5.6483691328560059</v>
      </c>
      <c r="O43" s="34">
        <v>52</v>
      </c>
      <c r="P43" s="44">
        <f>O43/O42*100</f>
        <v>4.0944881889763778</v>
      </c>
      <c r="Q43" s="34">
        <v>81</v>
      </c>
      <c r="R43" s="44">
        <f>Q43/Q42*100</f>
        <v>6.4285714285714279</v>
      </c>
      <c r="S43" s="34">
        <v>65</v>
      </c>
      <c r="T43" s="44">
        <f>S43/S42*100</f>
        <v>4.9429657794676807</v>
      </c>
      <c r="U43" s="34">
        <v>86</v>
      </c>
      <c r="V43" s="44">
        <f>U43/U42*100</f>
        <v>6.4954682779456192</v>
      </c>
      <c r="W43" s="34">
        <v>72</v>
      </c>
      <c r="X43" s="44">
        <f>W43/W42*100</f>
        <v>5.1910598413842823</v>
      </c>
      <c r="Y43" s="34">
        <v>90</v>
      </c>
      <c r="Z43" s="44">
        <f>Y43/Y42*100</f>
        <v>7.009345794392523</v>
      </c>
      <c r="AA43" s="34">
        <v>52</v>
      </c>
      <c r="AB43" s="44">
        <f>AA43/AA42*100</f>
        <v>3.7490987743330928</v>
      </c>
      <c r="AC43" s="34">
        <v>70</v>
      </c>
      <c r="AD43" s="44">
        <f>AC43/AC42*100</f>
        <v>5.0287356321839081</v>
      </c>
    </row>
    <row r="44" spans="1:30" hidden="1">
      <c r="A44" s="512"/>
      <c r="B44" s="43" t="s">
        <v>82</v>
      </c>
      <c r="C44" s="35">
        <v>0</v>
      </c>
      <c r="D44" s="93">
        <f>C44/C42*100</f>
        <v>0</v>
      </c>
      <c r="E44" s="35">
        <v>0</v>
      </c>
      <c r="F44" s="93">
        <f>E44/E42*100</f>
        <v>0</v>
      </c>
      <c r="G44" s="91">
        <v>0</v>
      </c>
      <c r="H44" s="93">
        <f>G44/G42*100</f>
        <v>0</v>
      </c>
      <c r="I44" s="91">
        <v>0</v>
      </c>
      <c r="J44" s="93">
        <f>I44/I42*100</f>
        <v>0</v>
      </c>
      <c r="K44" s="91">
        <v>0</v>
      </c>
      <c r="L44" s="93">
        <f>K44/K42*100</f>
        <v>0</v>
      </c>
      <c r="M44" s="91">
        <v>0</v>
      </c>
      <c r="N44" s="93">
        <f>M44/M42*100</f>
        <v>0</v>
      </c>
      <c r="O44" s="91">
        <v>0</v>
      </c>
      <c r="P44" s="93">
        <f>O44/O42*100</f>
        <v>0</v>
      </c>
      <c r="Q44" s="91">
        <v>0</v>
      </c>
      <c r="R44" s="93">
        <f>Q44/Q42*100</f>
        <v>0</v>
      </c>
      <c r="S44" s="91">
        <v>0</v>
      </c>
      <c r="T44" s="93">
        <f>S44/S42*100</f>
        <v>0</v>
      </c>
      <c r="U44" s="91">
        <v>0</v>
      </c>
      <c r="V44" s="93">
        <f>U44/U42*100</f>
        <v>0</v>
      </c>
      <c r="W44" s="91">
        <v>0</v>
      </c>
      <c r="X44" s="93">
        <f>W44/W42*100</f>
        <v>0</v>
      </c>
      <c r="Y44" s="91">
        <v>0</v>
      </c>
      <c r="Z44" s="93">
        <f>Y44/Y42*100</f>
        <v>0</v>
      </c>
      <c r="AA44" s="91">
        <v>0</v>
      </c>
      <c r="AB44" s="93">
        <f>AA44/AA42*100</f>
        <v>0</v>
      </c>
      <c r="AC44" s="91">
        <v>0</v>
      </c>
      <c r="AD44" s="93">
        <f>AC44/AC42*100</f>
        <v>0</v>
      </c>
    </row>
    <row r="45" spans="1:30">
      <c r="A45" s="512"/>
      <c r="B45" s="43" t="s">
        <v>83</v>
      </c>
      <c r="C45" s="33">
        <v>481</v>
      </c>
      <c r="D45" s="48">
        <f>C45/C42*100</f>
        <v>35.445836403831983</v>
      </c>
      <c r="E45" s="33">
        <v>431</v>
      </c>
      <c r="F45" s="48">
        <f>E45/E42*100</f>
        <v>33.619344773790949</v>
      </c>
      <c r="G45" s="33">
        <v>415</v>
      </c>
      <c r="H45" s="48">
        <f>G45/G42*100</f>
        <v>32.346063912704601</v>
      </c>
      <c r="I45" s="33">
        <v>428</v>
      </c>
      <c r="J45" s="48">
        <f>I45/I42*100</f>
        <v>34.294871794871796</v>
      </c>
      <c r="K45" s="33">
        <v>431</v>
      </c>
      <c r="L45" s="48">
        <f>K45/K42*100</f>
        <v>34.479999999999997</v>
      </c>
      <c r="M45" s="33">
        <v>418</v>
      </c>
      <c r="N45" s="48">
        <f>M45/M42*100</f>
        <v>33.253778838504374</v>
      </c>
      <c r="O45" s="33">
        <v>465</v>
      </c>
      <c r="P45" s="48">
        <f>O45/O42*100</f>
        <v>36.614173228346459</v>
      </c>
      <c r="Q45" s="33">
        <v>448</v>
      </c>
      <c r="R45" s="48">
        <f>Q45/Q42*100</f>
        <v>35.555555555555557</v>
      </c>
      <c r="S45" s="33">
        <v>493</v>
      </c>
      <c r="T45" s="48">
        <f>S45/S42*100</f>
        <v>37.49049429657795</v>
      </c>
      <c r="U45" s="33">
        <v>481</v>
      </c>
      <c r="V45" s="48">
        <f>U45/U42*100</f>
        <v>36.329305135951664</v>
      </c>
      <c r="W45" s="33">
        <v>530</v>
      </c>
      <c r="X45" s="48">
        <f>W45/W42*100</f>
        <v>38.211968276856524</v>
      </c>
      <c r="Y45" s="33">
        <v>482</v>
      </c>
      <c r="Z45" s="48">
        <f>Y45/Y42*100</f>
        <v>37.53894080996885</v>
      </c>
      <c r="AA45" s="33">
        <v>529</v>
      </c>
      <c r="AB45" s="48">
        <f>AA45/AA42*100</f>
        <v>38.139870223503962</v>
      </c>
      <c r="AC45" s="33">
        <v>478</v>
      </c>
      <c r="AD45" s="48">
        <f>AC45/AC42*100</f>
        <v>34.339080459770116</v>
      </c>
    </row>
    <row r="46" spans="1:30">
      <c r="A46" s="512"/>
      <c r="B46" s="43" t="s">
        <v>84</v>
      </c>
      <c r="C46" s="33">
        <v>285</v>
      </c>
      <c r="D46" s="48">
        <f>C46/C42*100</f>
        <v>21.002210759027264</v>
      </c>
      <c r="E46" s="33">
        <v>301</v>
      </c>
      <c r="F46" s="48">
        <f>E46/E42*100</f>
        <v>23.478939157566302</v>
      </c>
      <c r="G46" s="33">
        <v>198</v>
      </c>
      <c r="H46" s="48">
        <f>G46/G42*100</f>
        <v>15.432579890880749</v>
      </c>
      <c r="I46" s="33">
        <v>177</v>
      </c>
      <c r="J46" s="48">
        <f>I46/I42*100</f>
        <v>14.182692307692307</v>
      </c>
      <c r="K46" s="33">
        <v>180</v>
      </c>
      <c r="L46" s="48">
        <f>K46/K42*100</f>
        <v>14.399999999999999</v>
      </c>
      <c r="M46" s="33">
        <v>170</v>
      </c>
      <c r="N46" s="48">
        <f>M46/M42*100</f>
        <v>13.524264120922833</v>
      </c>
      <c r="O46" s="33">
        <v>150</v>
      </c>
      <c r="P46" s="48">
        <f>O46/O42*100</f>
        <v>11.811023622047244</v>
      </c>
      <c r="Q46" s="33">
        <v>122</v>
      </c>
      <c r="R46" s="48">
        <f>Q46/Q42*100</f>
        <v>9.6825396825396837</v>
      </c>
      <c r="S46" s="33">
        <v>133</v>
      </c>
      <c r="T46" s="48">
        <f>S46/S42*100</f>
        <v>10.114068441064639</v>
      </c>
      <c r="U46" s="33">
        <v>114</v>
      </c>
      <c r="V46" s="48">
        <f>U46/U42*100</f>
        <v>8.6102719033232624</v>
      </c>
      <c r="W46" s="33">
        <v>116</v>
      </c>
      <c r="X46" s="48">
        <f>W46/W42*100</f>
        <v>8.3633741888968984</v>
      </c>
      <c r="Y46" s="33">
        <v>100</v>
      </c>
      <c r="Z46" s="48">
        <f>Y46/Y42*100</f>
        <v>7.7881619937694699</v>
      </c>
      <c r="AA46" s="33">
        <v>78</v>
      </c>
      <c r="AB46" s="48">
        <f>AA46/AA42*100</f>
        <v>5.6236481614996396</v>
      </c>
      <c r="AC46" s="33">
        <v>7</v>
      </c>
      <c r="AD46" s="48">
        <f>AC46/AC42*100</f>
        <v>0.50287356321839083</v>
      </c>
    </row>
    <row r="47" spans="1:30">
      <c r="A47" s="512"/>
      <c r="B47" s="43" t="s">
        <v>85</v>
      </c>
      <c r="C47" s="34">
        <v>292</v>
      </c>
      <c r="D47" s="44">
        <f>C47/C42*100</f>
        <v>21.518054532056006</v>
      </c>
      <c r="E47" s="34">
        <v>285</v>
      </c>
      <c r="F47" s="44">
        <f>E47/E42*100</f>
        <v>22.230889235569425</v>
      </c>
      <c r="G47" s="34">
        <v>410</v>
      </c>
      <c r="H47" s="44">
        <f>G47/G42*100</f>
        <v>31.956352299298519</v>
      </c>
      <c r="I47" s="34">
        <v>408</v>
      </c>
      <c r="J47" s="44">
        <f>I47/I42*100</f>
        <v>32.692307692307693</v>
      </c>
      <c r="K47" s="34">
        <v>410</v>
      </c>
      <c r="L47" s="44">
        <f>K47/K42*100</f>
        <v>32.800000000000004</v>
      </c>
      <c r="M47" s="34">
        <v>405</v>
      </c>
      <c r="N47" s="44">
        <f>M47/M42*100</f>
        <v>32.219570405727922</v>
      </c>
      <c r="O47" s="34">
        <v>413</v>
      </c>
      <c r="P47" s="44">
        <f>O47/O42*100</f>
        <v>32.519685039370074</v>
      </c>
      <c r="Q47" s="34">
        <v>405</v>
      </c>
      <c r="R47" s="44">
        <f>Q47/Q42*100</f>
        <v>32.142857142857146</v>
      </c>
      <c r="S47" s="34">
        <v>410</v>
      </c>
      <c r="T47" s="44">
        <f>S47/S42*100</f>
        <v>31.178707224334602</v>
      </c>
      <c r="U47" s="34">
        <v>517</v>
      </c>
      <c r="V47" s="44">
        <f>U47/U42*100</f>
        <v>39.048338368580062</v>
      </c>
      <c r="W47" s="34">
        <v>523</v>
      </c>
      <c r="X47" s="44">
        <f>W47/W42*100</f>
        <v>37.707281903388605</v>
      </c>
      <c r="Y47" s="34">
        <v>506</v>
      </c>
      <c r="Z47" s="44">
        <f>Y47/Y42*100</f>
        <v>39.40809968847352</v>
      </c>
      <c r="AA47" s="34">
        <v>584</v>
      </c>
      <c r="AB47" s="44">
        <f>AA47/AA42*100</f>
        <v>42.105263157894733</v>
      </c>
      <c r="AC47" s="34">
        <v>783</v>
      </c>
      <c r="AD47" s="44">
        <f>AC47/AC42*100</f>
        <v>56.25</v>
      </c>
    </row>
    <row r="48" spans="1:30" hidden="1">
      <c r="A48" s="512"/>
      <c r="B48" s="43" t="s">
        <v>86</v>
      </c>
      <c r="C48" s="35">
        <v>0</v>
      </c>
      <c r="D48" s="49">
        <v>0</v>
      </c>
      <c r="E48" s="35">
        <v>0</v>
      </c>
      <c r="F48" s="49">
        <v>0</v>
      </c>
      <c r="G48" s="35">
        <v>0</v>
      </c>
      <c r="H48" s="49">
        <v>0</v>
      </c>
      <c r="I48" s="35">
        <v>0</v>
      </c>
      <c r="J48" s="49">
        <v>0</v>
      </c>
      <c r="K48" s="35">
        <v>0</v>
      </c>
      <c r="L48" s="49">
        <v>0</v>
      </c>
      <c r="M48" s="35">
        <v>0</v>
      </c>
      <c r="N48" s="49">
        <v>0</v>
      </c>
      <c r="O48" s="35">
        <v>0</v>
      </c>
      <c r="P48" s="49">
        <v>0</v>
      </c>
      <c r="Q48" s="35">
        <v>0</v>
      </c>
      <c r="R48" s="50">
        <v>0</v>
      </c>
      <c r="S48" s="35">
        <v>0</v>
      </c>
      <c r="T48" s="50">
        <v>0</v>
      </c>
      <c r="U48" s="35">
        <v>0</v>
      </c>
      <c r="V48" s="50">
        <v>0</v>
      </c>
      <c r="W48" s="35">
        <v>0</v>
      </c>
      <c r="X48" s="50">
        <v>0</v>
      </c>
      <c r="Y48" s="35">
        <v>0</v>
      </c>
      <c r="Z48" s="50">
        <v>0</v>
      </c>
      <c r="AA48" s="35">
        <v>0</v>
      </c>
      <c r="AB48" s="50">
        <v>0</v>
      </c>
      <c r="AC48" s="35">
        <v>0</v>
      </c>
      <c r="AD48" s="50">
        <v>0</v>
      </c>
    </row>
    <row r="49" spans="1:30" ht="15.75" thickBot="1">
      <c r="A49" s="516"/>
      <c r="B49" s="102" t="s">
        <v>87</v>
      </c>
      <c r="C49" s="59">
        <v>217</v>
      </c>
      <c r="D49" s="60">
        <f>C49/C42*100</f>
        <v>15.991156963890935</v>
      </c>
      <c r="E49" s="59">
        <v>186</v>
      </c>
      <c r="F49" s="60">
        <f>E49/E42*100</f>
        <v>14.508580343213728</v>
      </c>
      <c r="G49" s="59">
        <v>184</v>
      </c>
      <c r="H49" s="60">
        <f>G49/G42*100</f>
        <v>14.341387373343725</v>
      </c>
      <c r="I49" s="59">
        <v>181</v>
      </c>
      <c r="J49" s="60">
        <f>I49/I42*100</f>
        <v>14.50320512820513</v>
      </c>
      <c r="K49" s="59">
        <v>163</v>
      </c>
      <c r="L49" s="60">
        <f>K49/K42*100</f>
        <v>13.04</v>
      </c>
      <c r="M49" s="59">
        <v>193</v>
      </c>
      <c r="N49" s="60">
        <f>M49/M42*100</f>
        <v>15.354017501988862</v>
      </c>
      <c r="O49" s="59">
        <v>190</v>
      </c>
      <c r="P49" s="60">
        <f>O49/O42*100</f>
        <v>14.960629921259844</v>
      </c>
      <c r="Q49" s="59">
        <v>204</v>
      </c>
      <c r="R49" s="60">
        <f>Q49/Q42*100</f>
        <v>16.19047619047619</v>
      </c>
      <c r="S49" s="59">
        <v>214</v>
      </c>
      <c r="T49" s="60">
        <f>S49/S42*100</f>
        <v>16.273764258555133</v>
      </c>
      <c r="U49" s="59">
        <v>126</v>
      </c>
      <c r="V49" s="60">
        <f>U49/U42*100</f>
        <v>9.5166163141993962</v>
      </c>
      <c r="W49" s="59">
        <v>146</v>
      </c>
      <c r="X49" s="60">
        <f>W49/W42*100</f>
        <v>10.526315789473683</v>
      </c>
      <c r="Y49" s="59">
        <v>106</v>
      </c>
      <c r="Z49" s="60">
        <f>Y49/Y42*100</f>
        <v>8.2554517133956384</v>
      </c>
      <c r="AA49" s="59">
        <v>144</v>
      </c>
      <c r="AB49" s="60">
        <f>AA49/AA42*100</f>
        <v>10.382119682768565</v>
      </c>
      <c r="AC49" s="59">
        <v>54</v>
      </c>
      <c r="AD49" s="60">
        <f>AC49/AC42*100</f>
        <v>3.8793103448275863</v>
      </c>
    </row>
    <row r="50" spans="1:30" ht="30.75" thickTop="1">
      <c r="A50" s="514" t="s">
        <v>3</v>
      </c>
      <c r="B50" s="101" t="s">
        <v>80</v>
      </c>
      <c r="C50" s="64">
        <v>66077</v>
      </c>
      <c r="D50" s="65">
        <v>100</v>
      </c>
      <c r="E50" s="64">
        <v>63805</v>
      </c>
      <c r="F50" s="65">
        <v>100</v>
      </c>
      <c r="G50" s="64">
        <v>62698</v>
      </c>
      <c r="H50" s="65">
        <v>100</v>
      </c>
      <c r="I50" s="64">
        <v>61363</v>
      </c>
      <c r="J50" s="65">
        <v>100</v>
      </c>
      <c r="K50" s="64">
        <v>60127</v>
      </c>
      <c r="L50" s="65">
        <v>100</v>
      </c>
      <c r="M50" s="64">
        <v>58312</v>
      </c>
      <c r="N50" s="65">
        <v>100</v>
      </c>
      <c r="O50" s="64">
        <v>57747</v>
      </c>
      <c r="P50" s="65">
        <v>100</v>
      </c>
      <c r="Q50" s="64">
        <v>57537</v>
      </c>
      <c r="R50" s="65">
        <v>100</v>
      </c>
      <c r="S50" s="64">
        <v>58709</v>
      </c>
      <c r="T50" s="65">
        <v>100</v>
      </c>
      <c r="U50" s="64">
        <v>57400</v>
      </c>
      <c r="V50" s="65">
        <v>100</v>
      </c>
      <c r="W50" s="64">
        <v>57622</v>
      </c>
      <c r="X50" s="65">
        <v>100</v>
      </c>
      <c r="Y50" s="64">
        <f>SUM(Y51:Y57)</f>
        <v>58690</v>
      </c>
      <c r="Z50" s="65">
        <v>100</v>
      </c>
      <c r="AA50" s="64">
        <f>SUM(AA51:AA57)</f>
        <v>58968</v>
      </c>
      <c r="AB50" s="65">
        <v>100</v>
      </c>
      <c r="AC50" s="64">
        <f>SUM(AC51:AC57)</f>
        <v>59128</v>
      </c>
      <c r="AD50" s="65">
        <v>100</v>
      </c>
    </row>
    <row r="51" spans="1:30">
      <c r="A51" s="514"/>
      <c r="B51" s="43" t="s">
        <v>81</v>
      </c>
      <c r="C51" s="34">
        <v>3031</v>
      </c>
      <c r="D51" s="44">
        <f>C51/C50*100</f>
        <v>4.587072657656976</v>
      </c>
      <c r="E51" s="34">
        <v>3030</v>
      </c>
      <c r="F51" s="44">
        <f>E51/E50*100</f>
        <v>4.7488441344722201</v>
      </c>
      <c r="G51" s="34">
        <v>2963</v>
      </c>
      <c r="H51" s="44">
        <f>G51/G50*100</f>
        <v>4.7258285750741651</v>
      </c>
      <c r="I51" s="34">
        <v>2794</v>
      </c>
      <c r="J51" s="44">
        <f>I51/I50*100</f>
        <v>4.5532324038915961</v>
      </c>
      <c r="K51" s="34">
        <v>2890</v>
      </c>
      <c r="L51" s="44">
        <f>K51/K50*100</f>
        <v>4.8064929233123221</v>
      </c>
      <c r="M51" s="34">
        <v>2553</v>
      </c>
      <c r="N51" s="44">
        <f>M51/M50*100</f>
        <v>4.3781725888324869</v>
      </c>
      <c r="O51" s="34">
        <v>2485</v>
      </c>
      <c r="P51" s="44">
        <f>O51/O50*100</f>
        <v>4.30325384868478</v>
      </c>
      <c r="Q51" s="34">
        <v>2414</v>
      </c>
      <c r="R51" s="44">
        <f>Q51/Q50*100</f>
        <v>4.1955611171941536</v>
      </c>
      <c r="S51" s="34">
        <v>2417</v>
      </c>
      <c r="T51" s="44">
        <f>S51/S50*100</f>
        <v>4.1169156347408409</v>
      </c>
      <c r="U51" s="34">
        <v>2343</v>
      </c>
      <c r="V51" s="44">
        <f>U51/U50*100</f>
        <v>4.0818815331010452</v>
      </c>
      <c r="W51" s="34">
        <v>2291</v>
      </c>
      <c r="X51" s="44">
        <f>W51/W50*100</f>
        <v>3.9759119780639338</v>
      </c>
      <c r="Y51" s="34">
        <v>2251</v>
      </c>
      <c r="Z51" s="44">
        <f>Y51/Y50*100</f>
        <v>3.835406372465497</v>
      </c>
      <c r="AA51" s="34">
        <v>2243</v>
      </c>
      <c r="AB51" s="44">
        <f>AA51/AA50*100</f>
        <v>3.8037579704246371</v>
      </c>
      <c r="AC51" s="34">
        <v>2441</v>
      </c>
      <c r="AD51" s="44">
        <f>AC51/AC50*100</f>
        <v>4.1283317548369638</v>
      </c>
    </row>
    <row r="52" spans="1:30" hidden="1">
      <c r="A52" s="514"/>
      <c r="B52" s="43" t="s">
        <v>82</v>
      </c>
      <c r="C52" s="35">
        <v>0</v>
      </c>
      <c r="D52" s="93">
        <f>C52/C50*100</f>
        <v>0</v>
      </c>
      <c r="E52" s="35">
        <v>0</v>
      </c>
      <c r="F52" s="93">
        <f>E52/E50*100</f>
        <v>0</v>
      </c>
      <c r="G52" s="91">
        <v>0</v>
      </c>
      <c r="H52" s="93">
        <f>G52/G50*100</f>
        <v>0</v>
      </c>
      <c r="I52" s="91">
        <v>0</v>
      </c>
      <c r="J52" s="93">
        <f>I52/I50*100</f>
        <v>0</v>
      </c>
      <c r="K52" s="91">
        <v>0</v>
      </c>
      <c r="L52" s="93">
        <f>K52/K50*100</f>
        <v>0</v>
      </c>
      <c r="M52" s="91">
        <v>0</v>
      </c>
      <c r="N52" s="93">
        <f>M52/M50*100</f>
        <v>0</v>
      </c>
      <c r="O52" s="91">
        <v>0</v>
      </c>
      <c r="P52" s="93">
        <f>O52/O50*100</f>
        <v>0</v>
      </c>
      <c r="Q52" s="91">
        <v>0</v>
      </c>
      <c r="R52" s="93">
        <f>Q52/Q50*100</f>
        <v>0</v>
      </c>
      <c r="S52" s="91">
        <v>0</v>
      </c>
      <c r="T52" s="93">
        <f>S52/S50*100</f>
        <v>0</v>
      </c>
      <c r="U52" s="35">
        <v>0</v>
      </c>
      <c r="V52" s="93">
        <f>U52/U50*100</f>
        <v>0</v>
      </c>
      <c r="W52" s="35">
        <v>0</v>
      </c>
      <c r="X52" s="93">
        <f>W52/W50*100</f>
        <v>0</v>
      </c>
      <c r="Y52" s="35">
        <v>0</v>
      </c>
      <c r="Z52" s="93">
        <f>Y52/Y50*100</f>
        <v>0</v>
      </c>
      <c r="AA52" s="35">
        <v>0</v>
      </c>
      <c r="AB52" s="93">
        <f>AA52/AA50*100</f>
        <v>0</v>
      </c>
      <c r="AC52" s="35">
        <v>0</v>
      </c>
      <c r="AD52" s="93">
        <f>AC52/AC50*100</f>
        <v>0</v>
      </c>
    </row>
    <row r="53" spans="1:30">
      <c r="A53" s="514"/>
      <c r="B53" s="43" t="s">
        <v>83</v>
      </c>
      <c r="C53" s="33">
        <v>26624</v>
      </c>
      <c r="D53" s="48">
        <f>C53/C50*100</f>
        <v>40.292386155545799</v>
      </c>
      <c r="E53" s="33">
        <v>25305</v>
      </c>
      <c r="F53" s="48">
        <f>E53/E50*100</f>
        <v>39.659901261656607</v>
      </c>
      <c r="G53" s="33">
        <v>25191</v>
      </c>
      <c r="H53" s="48">
        <f>G53/G50*100</f>
        <v>40.178315097770259</v>
      </c>
      <c r="I53" s="33">
        <v>24868</v>
      </c>
      <c r="J53" s="48">
        <f>I53/I50*100</f>
        <v>40.526049899776737</v>
      </c>
      <c r="K53" s="33">
        <v>23989</v>
      </c>
      <c r="L53" s="48">
        <f>K53/K50*100</f>
        <v>39.897217556172762</v>
      </c>
      <c r="M53" s="33">
        <v>23930</v>
      </c>
      <c r="N53" s="48">
        <f>M53/M50*100</f>
        <v>41.037865276443959</v>
      </c>
      <c r="O53" s="33">
        <v>24332</v>
      </c>
      <c r="P53" s="48">
        <f>O53/O50*100</f>
        <v>42.135522191629008</v>
      </c>
      <c r="Q53" s="33">
        <v>24456</v>
      </c>
      <c r="R53" s="48">
        <f>Q53/Q50*100</f>
        <v>42.504822983471506</v>
      </c>
      <c r="S53" s="33">
        <v>25177</v>
      </c>
      <c r="T53" s="48">
        <f>S53/S50*100</f>
        <v>42.884395918854004</v>
      </c>
      <c r="U53" s="33">
        <v>24527</v>
      </c>
      <c r="V53" s="48">
        <f>U53/U50*100</f>
        <v>42.729965156794428</v>
      </c>
      <c r="W53" s="33">
        <v>24946</v>
      </c>
      <c r="X53" s="48">
        <f>W53/W50*100</f>
        <v>43.29249245080004</v>
      </c>
      <c r="Y53" s="33">
        <v>25538</v>
      </c>
      <c r="Z53" s="48">
        <f>Y53/Y50*100</f>
        <v>43.513375362071905</v>
      </c>
      <c r="AA53" s="33">
        <v>25157</v>
      </c>
      <c r="AB53" s="48">
        <f>AA53/AA50*100</f>
        <v>42.662121828788493</v>
      </c>
      <c r="AC53" s="33">
        <v>24892</v>
      </c>
      <c r="AD53" s="48">
        <f>AC53/AC50*100</f>
        <v>42.098498173454203</v>
      </c>
    </row>
    <row r="54" spans="1:30">
      <c r="A54" s="514"/>
      <c r="B54" s="43" t="s">
        <v>84</v>
      </c>
      <c r="C54" s="33">
        <v>7325</v>
      </c>
      <c r="D54" s="48">
        <f>C54/C50*100</f>
        <v>11.085551704829214</v>
      </c>
      <c r="E54" s="33">
        <v>6979</v>
      </c>
      <c r="F54" s="48">
        <f>E54/E50*100</f>
        <v>10.938014262205156</v>
      </c>
      <c r="G54" s="33">
        <v>6889</v>
      </c>
      <c r="H54" s="48">
        <f>G54/G50*100</f>
        <v>10.987591310727614</v>
      </c>
      <c r="I54" s="33">
        <v>6401</v>
      </c>
      <c r="J54" s="48">
        <f>I54/I50*100</f>
        <v>10.431367436403043</v>
      </c>
      <c r="K54" s="33">
        <v>6161</v>
      </c>
      <c r="L54" s="48">
        <f>K54/K50*100</f>
        <v>10.246644602258554</v>
      </c>
      <c r="M54" s="33">
        <v>5724</v>
      </c>
      <c r="N54" s="48">
        <f>M54/M50*100</f>
        <v>9.8161613390039779</v>
      </c>
      <c r="O54" s="33">
        <v>5357</v>
      </c>
      <c r="P54" s="48">
        <f>O54/O50*100</f>
        <v>9.2766723812492433</v>
      </c>
      <c r="Q54" s="33">
        <v>5497</v>
      </c>
      <c r="R54" s="48">
        <f>Q54/Q50*100</f>
        <v>9.5538523037349865</v>
      </c>
      <c r="S54" s="33">
        <v>5573</v>
      </c>
      <c r="T54" s="48">
        <f>S54/S50*100</f>
        <v>9.492582057265496</v>
      </c>
      <c r="U54" s="33">
        <v>5555</v>
      </c>
      <c r="V54" s="48">
        <f>U54/U50*100</f>
        <v>9.6777003484320563</v>
      </c>
      <c r="W54" s="33">
        <v>5338</v>
      </c>
      <c r="X54" s="48">
        <f>W54/W50*100</f>
        <v>9.263822845440977</v>
      </c>
      <c r="Y54" s="33">
        <v>5090</v>
      </c>
      <c r="Z54" s="48">
        <f>Y54/Y50*100</f>
        <v>8.6726869994888389</v>
      </c>
      <c r="AA54" s="33">
        <v>5159</v>
      </c>
      <c r="AB54" s="48">
        <f>AA54/AA50*100</f>
        <v>8.7488129154795828</v>
      </c>
      <c r="AC54" s="33">
        <v>5356</v>
      </c>
      <c r="AD54" s="48">
        <f>AC54/AC50*100</f>
        <v>9.0583141658774178</v>
      </c>
    </row>
    <row r="55" spans="1:30">
      <c r="A55" s="514"/>
      <c r="B55" s="43" t="s">
        <v>85</v>
      </c>
      <c r="C55" s="34">
        <v>11501</v>
      </c>
      <c r="D55" s="44">
        <f>C55/C50*100</f>
        <v>17.40545121600557</v>
      </c>
      <c r="E55" s="34">
        <v>11431</v>
      </c>
      <c r="F55" s="44">
        <f>E55/E50*100</f>
        <v>17.915523861766321</v>
      </c>
      <c r="G55" s="34">
        <v>11696</v>
      </c>
      <c r="H55" s="44">
        <f>G55/G50*100</f>
        <v>18.65450253596606</v>
      </c>
      <c r="I55" s="34">
        <v>11536</v>
      </c>
      <c r="J55" s="44">
        <f>I55/I50*100</f>
        <v>18.799602366246763</v>
      </c>
      <c r="K55" s="34">
        <v>11691</v>
      </c>
      <c r="L55" s="44">
        <f>K55/K50*100</f>
        <v>19.443843863821577</v>
      </c>
      <c r="M55" s="34">
        <v>11335</v>
      </c>
      <c r="N55" s="44">
        <f>M55/M50*100</f>
        <v>19.438537522293867</v>
      </c>
      <c r="O55" s="34">
        <v>11638</v>
      </c>
      <c r="P55" s="44">
        <f>O55/O50*100</f>
        <v>20.153427883699589</v>
      </c>
      <c r="Q55" s="34">
        <v>11378</v>
      </c>
      <c r="R55" s="66">
        <f>Q55/Q50*100</f>
        <v>19.775101239202598</v>
      </c>
      <c r="S55" s="34">
        <v>11667</v>
      </c>
      <c r="T55" s="66">
        <f>S55/S50*100</f>
        <v>19.872591936500367</v>
      </c>
      <c r="U55" s="34">
        <v>11695</v>
      </c>
      <c r="V55" s="66">
        <f>U55/U50*100</f>
        <v>20.374564459930316</v>
      </c>
      <c r="W55" s="34">
        <v>11635</v>
      </c>
      <c r="X55" s="44">
        <f>W55/W50*100</f>
        <v>20.191940578251362</v>
      </c>
      <c r="Y55" s="34">
        <v>11979</v>
      </c>
      <c r="Z55" s="44">
        <f>Y55/Y50*100</f>
        <v>20.410632134946326</v>
      </c>
      <c r="AA55" s="34">
        <v>12404</v>
      </c>
      <c r="AB55" s="44">
        <f>AA55/AA50*100</f>
        <v>21.03513770180437</v>
      </c>
      <c r="AC55" s="34">
        <v>12698</v>
      </c>
      <c r="AD55" s="44">
        <f>AC55/AC50*100</f>
        <v>21.475443106480853</v>
      </c>
    </row>
    <row r="56" spans="1:30">
      <c r="A56" s="514"/>
      <c r="B56" s="43" t="s">
        <v>86</v>
      </c>
      <c r="C56" s="35">
        <v>0</v>
      </c>
      <c r="D56" s="49">
        <v>0</v>
      </c>
      <c r="E56" s="35">
        <v>0</v>
      </c>
      <c r="F56" s="98">
        <f>E56/E50*100</f>
        <v>0</v>
      </c>
      <c r="G56" s="36">
        <v>40</v>
      </c>
      <c r="H56" s="44">
        <f>G56/G50*100</f>
        <v>6.3797888289897603E-2</v>
      </c>
      <c r="I56" s="36">
        <v>195</v>
      </c>
      <c r="J56" s="44">
        <f>I56/I50*100</f>
        <v>0.31778107328520444</v>
      </c>
      <c r="K56" s="36">
        <v>1090</v>
      </c>
      <c r="L56" s="44">
        <f>K56/K50*100</f>
        <v>1.8128295108686614</v>
      </c>
      <c r="M56" s="36">
        <v>1102</v>
      </c>
      <c r="N56" s="44">
        <f>M56/M50*100</f>
        <v>1.8898339964329811</v>
      </c>
      <c r="O56" s="36">
        <v>1345</v>
      </c>
      <c r="P56" s="44">
        <f>O56/O50*100</f>
        <v>2.329125322527577</v>
      </c>
      <c r="Q56" s="36">
        <v>1304</v>
      </c>
      <c r="R56" s="66">
        <f>Q56/Q50*100</f>
        <v>2.2663677285920363</v>
      </c>
      <c r="S56" s="36">
        <v>1250</v>
      </c>
      <c r="T56" s="66">
        <f>S56/S50*100</f>
        <v>2.12914544618372</v>
      </c>
      <c r="U56" s="36">
        <v>1211</v>
      </c>
      <c r="V56" s="66">
        <f>U56/U50*100</f>
        <v>2.1097560975609757</v>
      </c>
      <c r="W56" s="36">
        <v>1261</v>
      </c>
      <c r="X56" s="44">
        <f>W56/W50*100</f>
        <v>2.1884002637881363</v>
      </c>
      <c r="Y56" s="36">
        <v>1388</v>
      </c>
      <c r="Z56" s="44">
        <f>Y56/Y50*100</f>
        <v>2.3649684784460727</v>
      </c>
      <c r="AA56" s="36">
        <v>1408</v>
      </c>
      <c r="AB56" s="44">
        <f>AA56/AA50*100</f>
        <v>2.3877357210690544</v>
      </c>
      <c r="AC56" s="36">
        <v>1437</v>
      </c>
      <c r="AD56" s="44">
        <f>AC56/AC50*100</f>
        <v>2.4303206602624816</v>
      </c>
    </row>
    <row r="57" spans="1:30">
      <c r="A57" s="515"/>
      <c r="B57" s="100" t="s">
        <v>87</v>
      </c>
      <c r="C57" s="52">
        <v>17596</v>
      </c>
      <c r="D57" s="53">
        <f>C57/C50*100</f>
        <v>26.629538265962438</v>
      </c>
      <c r="E57" s="52">
        <v>17060</v>
      </c>
      <c r="F57" s="53">
        <f>E57/E50*100</f>
        <v>26.737716479899692</v>
      </c>
      <c r="G57" s="52">
        <v>15919</v>
      </c>
      <c r="H57" s="53">
        <f>G57/G50*100</f>
        <v>25.389964592171999</v>
      </c>
      <c r="I57" s="52">
        <v>15569</v>
      </c>
      <c r="J57" s="53">
        <f>I57/I50*100</f>
        <v>25.371966820396658</v>
      </c>
      <c r="K57" s="52">
        <v>14306</v>
      </c>
      <c r="L57" s="53">
        <f>K57/K50*100</f>
        <v>23.792971543566118</v>
      </c>
      <c r="M57" s="52">
        <v>13668</v>
      </c>
      <c r="N57" s="53">
        <f>M57/M50*100</f>
        <v>23.43942927699273</v>
      </c>
      <c r="O57" s="52">
        <v>12590</v>
      </c>
      <c r="P57" s="53">
        <f>O57/O50*100</f>
        <v>21.801998372209809</v>
      </c>
      <c r="Q57" s="52">
        <v>12488</v>
      </c>
      <c r="R57" s="53">
        <f>Q57/Q50*100</f>
        <v>21.704294627804718</v>
      </c>
      <c r="S57" s="52">
        <v>12625</v>
      </c>
      <c r="T57" s="53">
        <f>S57/S50*100</f>
        <v>21.504369006455569</v>
      </c>
      <c r="U57" s="52">
        <v>12069</v>
      </c>
      <c r="V57" s="53">
        <f>U57/U50*100</f>
        <v>21.026132404181187</v>
      </c>
      <c r="W57" s="52">
        <v>12151</v>
      </c>
      <c r="X57" s="53">
        <f>W57/W50*100</f>
        <v>21.087431883655547</v>
      </c>
      <c r="Y57" s="52">
        <v>12444</v>
      </c>
      <c r="Z57" s="53">
        <f>Y57/Y50*100</f>
        <v>21.202930652581358</v>
      </c>
      <c r="AA57" s="52">
        <v>12597</v>
      </c>
      <c r="AB57" s="53">
        <f>AA57/AA50*100</f>
        <v>21.362433862433864</v>
      </c>
      <c r="AC57" s="52">
        <v>12304</v>
      </c>
      <c r="AD57" s="53">
        <f>AC57/AC50*100</f>
        <v>20.809092139088079</v>
      </c>
    </row>
    <row r="60" spans="1:30">
      <c r="A60" s="504" t="s">
        <v>4</v>
      </c>
      <c r="B60" s="504"/>
      <c r="C60" s="504"/>
      <c r="D60" s="504"/>
      <c r="E60" s="504"/>
      <c r="F60" s="504"/>
      <c r="G60" s="504"/>
      <c r="H60" s="504"/>
      <c r="I60" s="504"/>
      <c r="J60" s="504"/>
      <c r="K60" s="504"/>
      <c r="L60" s="504"/>
      <c r="M60" s="504"/>
      <c r="N60" s="504"/>
      <c r="O60" s="504"/>
      <c r="P60" s="504"/>
      <c r="Q60" s="504"/>
      <c r="R60" s="504"/>
      <c r="S60" s="504"/>
      <c r="T60" s="504"/>
      <c r="U60" s="504"/>
      <c r="V60" s="504"/>
      <c r="W60" s="504"/>
      <c r="X60" s="504"/>
      <c r="Y60" s="504"/>
      <c r="Z60" s="504"/>
      <c r="AA60" s="504"/>
      <c r="AB60" s="504"/>
      <c r="AC60" s="504"/>
      <c r="AD60" s="504"/>
    </row>
    <row r="61" spans="1:30">
      <c r="A61" s="499" t="s">
        <v>25</v>
      </c>
      <c r="B61" s="499"/>
      <c r="C61" s="499"/>
      <c r="D61" s="499"/>
      <c r="E61" s="499"/>
      <c r="F61" s="499"/>
      <c r="G61" s="499"/>
      <c r="H61" s="499"/>
      <c r="I61" s="499"/>
      <c r="J61" s="499"/>
      <c r="K61" s="499"/>
      <c r="L61" s="499"/>
      <c r="M61" s="499"/>
      <c r="N61" s="499"/>
      <c r="O61" s="499"/>
      <c r="P61" s="499"/>
      <c r="Q61" s="499"/>
      <c r="R61" s="499"/>
      <c r="S61" s="499"/>
      <c r="T61" s="499"/>
      <c r="U61" s="499"/>
      <c r="V61" s="499"/>
      <c r="W61" s="499"/>
      <c r="X61" s="499"/>
      <c r="Y61" s="499"/>
      <c r="Z61" s="499"/>
      <c r="AA61" s="499"/>
      <c r="AB61" s="499"/>
      <c r="AC61" s="499"/>
      <c r="AD61" s="499"/>
    </row>
    <row r="62" spans="1:30">
      <c r="A62" s="499"/>
      <c r="B62" s="499"/>
      <c r="C62" s="499"/>
      <c r="D62" s="499"/>
      <c r="E62" s="499"/>
      <c r="F62" s="499"/>
      <c r="G62" s="499"/>
      <c r="H62" s="499"/>
      <c r="I62" s="499"/>
      <c r="J62" s="499"/>
      <c r="K62" s="499"/>
      <c r="L62" s="499"/>
      <c r="M62" s="499"/>
      <c r="N62" s="499"/>
      <c r="O62" s="499"/>
      <c r="P62" s="499"/>
      <c r="Q62" s="499"/>
      <c r="R62" s="499"/>
      <c r="S62" s="499"/>
      <c r="T62" s="499"/>
      <c r="U62" s="499"/>
      <c r="V62" s="499"/>
      <c r="W62" s="499"/>
      <c r="X62" s="499"/>
      <c r="Y62" s="499"/>
      <c r="Z62" s="499"/>
      <c r="AA62" s="499"/>
      <c r="AB62" s="499"/>
      <c r="AC62" s="499"/>
      <c r="AD62" s="499"/>
    </row>
    <row r="63" spans="1:30">
      <c r="A63" s="499"/>
      <c r="B63" s="499"/>
      <c r="C63" s="499"/>
      <c r="D63" s="499"/>
      <c r="E63" s="499"/>
      <c r="F63" s="499"/>
      <c r="G63" s="499"/>
      <c r="H63" s="499"/>
      <c r="I63" s="499"/>
      <c r="J63" s="499"/>
      <c r="K63" s="499"/>
      <c r="L63" s="499"/>
      <c r="M63" s="499"/>
      <c r="N63" s="499"/>
      <c r="O63" s="499"/>
      <c r="P63" s="499"/>
      <c r="Q63" s="499"/>
      <c r="R63" s="499"/>
      <c r="S63" s="499"/>
      <c r="T63" s="499"/>
      <c r="U63" s="499"/>
      <c r="V63" s="499"/>
      <c r="W63" s="499"/>
      <c r="X63" s="499"/>
      <c r="Y63" s="499"/>
      <c r="Z63" s="499"/>
      <c r="AA63" s="499"/>
      <c r="AB63" s="499"/>
      <c r="AC63" s="499"/>
      <c r="AD63" s="499"/>
    </row>
    <row r="64" spans="1:30">
      <c r="A64" s="499"/>
      <c r="B64" s="499"/>
      <c r="C64" s="499"/>
      <c r="D64" s="499"/>
      <c r="E64" s="499"/>
      <c r="F64" s="499"/>
      <c r="G64" s="499"/>
      <c r="H64" s="499"/>
      <c r="I64" s="499"/>
      <c r="J64" s="499"/>
      <c r="K64" s="499"/>
      <c r="L64" s="499"/>
      <c r="M64" s="499"/>
      <c r="N64" s="499"/>
      <c r="O64" s="499"/>
      <c r="P64" s="499"/>
      <c r="Q64" s="499"/>
      <c r="R64" s="499"/>
      <c r="S64" s="499"/>
      <c r="T64" s="499"/>
      <c r="U64" s="499"/>
      <c r="V64" s="499"/>
      <c r="W64" s="499"/>
      <c r="X64" s="499"/>
      <c r="Y64" s="499"/>
      <c r="Z64" s="499"/>
      <c r="AA64" s="499"/>
      <c r="AB64" s="499"/>
      <c r="AC64" s="499"/>
      <c r="AD64" s="499"/>
    </row>
    <row r="65" spans="1:30">
      <c r="A65" s="499"/>
      <c r="B65" s="499"/>
      <c r="C65" s="499"/>
      <c r="D65" s="499"/>
      <c r="E65" s="499"/>
      <c r="F65" s="499"/>
      <c r="G65" s="499"/>
      <c r="H65" s="499"/>
      <c r="I65" s="499"/>
      <c r="J65" s="499"/>
      <c r="K65" s="499"/>
      <c r="L65" s="499"/>
      <c r="M65" s="499"/>
      <c r="N65" s="499"/>
      <c r="O65" s="499"/>
      <c r="P65" s="499"/>
      <c r="Q65" s="499"/>
      <c r="R65" s="499"/>
      <c r="S65" s="499"/>
      <c r="T65" s="499"/>
      <c r="U65" s="499"/>
      <c r="V65" s="499"/>
      <c r="W65" s="499"/>
      <c r="X65" s="499"/>
      <c r="Y65" s="499"/>
      <c r="Z65" s="499"/>
      <c r="AA65" s="499"/>
      <c r="AB65" s="499"/>
      <c r="AC65" s="499"/>
      <c r="AD65" s="499"/>
    </row>
    <row r="66" spans="1:30">
      <c r="A66" s="499"/>
      <c r="B66" s="499"/>
      <c r="C66" s="499"/>
      <c r="D66" s="499"/>
      <c r="E66" s="499"/>
      <c r="F66" s="499"/>
      <c r="G66" s="499"/>
      <c r="H66" s="499"/>
      <c r="I66" s="499"/>
      <c r="J66" s="499"/>
      <c r="K66" s="499"/>
      <c r="L66" s="499"/>
      <c r="M66" s="499"/>
      <c r="N66" s="499"/>
      <c r="O66" s="499"/>
      <c r="P66" s="499"/>
      <c r="Q66" s="499"/>
      <c r="R66" s="499"/>
      <c r="S66" s="499"/>
      <c r="T66" s="499"/>
      <c r="U66" s="499"/>
      <c r="V66" s="499"/>
      <c r="W66" s="499"/>
      <c r="X66" s="499"/>
      <c r="Y66" s="499"/>
      <c r="Z66" s="499"/>
      <c r="AA66" s="499"/>
      <c r="AB66" s="499"/>
      <c r="AC66" s="499"/>
      <c r="AD66" s="499"/>
    </row>
    <row r="67" spans="1:30">
      <c r="A67" s="499"/>
      <c r="B67" s="499"/>
      <c r="C67" s="499"/>
      <c r="D67" s="499"/>
      <c r="E67" s="499"/>
      <c r="F67" s="499"/>
      <c r="G67" s="499"/>
      <c r="H67" s="499"/>
      <c r="I67" s="499"/>
      <c r="J67" s="499"/>
      <c r="K67" s="499"/>
      <c r="L67" s="499"/>
      <c r="M67" s="499"/>
      <c r="N67" s="499"/>
      <c r="O67" s="499"/>
      <c r="P67" s="499"/>
      <c r="Q67" s="499"/>
      <c r="R67" s="499"/>
      <c r="S67" s="499"/>
      <c r="T67" s="499"/>
      <c r="U67" s="499"/>
      <c r="V67" s="499"/>
      <c r="W67" s="499"/>
      <c r="X67" s="499"/>
      <c r="Y67" s="499"/>
      <c r="Z67" s="499"/>
      <c r="AA67" s="499"/>
      <c r="AB67" s="499"/>
      <c r="AC67" s="499"/>
      <c r="AD67" s="499"/>
    </row>
    <row r="68" spans="1:30">
      <c r="A68" s="499"/>
      <c r="B68" s="499"/>
      <c r="C68" s="499"/>
      <c r="D68" s="499"/>
      <c r="E68" s="499"/>
      <c r="F68" s="499"/>
      <c r="G68" s="499"/>
      <c r="H68" s="499"/>
      <c r="I68" s="499"/>
      <c r="J68" s="499"/>
      <c r="K68" s="499"/>
      <c r="L68" s="499"/>
      <c r="M68" s="499"/>
      <c r="N68" s="499"/>
      <c r="O68" s="499"/>
      <c r="P68" s="499"/>
      <c r="Q68" s="499"/>
      <c r="R68" s="499"/>
      <c r="S68" s="499"/>
      <c r="T68" s="499"/>
      <c r="U68" s="499"/>
      <c r="V68" s="499"/>
      <c r="W68" s="499"/>
      <c r="X68" s="499"/>
      <c r="Y68" s="499"/>
      <c r="Z68" s="499"/>
      <c r="AA68" s="499"/>
      <c r="AB68" s="499"/>
      <c r="AC68" s="499"/>
      <c r="AD68" s="499"/>
    </row>
    <row r="70" spans="1:30">
      <c r="A70" s="3" t="s">
        <v>5</v>
      </c>
    </row>
  </sheetData>
  <mergeCells count="29">
    <mergeCell ref="A61:AD68"/>
    <mergeCell ref="A60:AD60"/>
    <mergeCell ref="AC16:AD16"/>
    <mergeCell ref="A1:AD1"/>
    <mergeCell ref="A3:AD3"/>
    <mergeCell ref="A4:AD7"/>
    <mergeCell ref="A8:AD8"/>
    <mergeCell ref="A9:AD12"/>
    <mergeCell ref="A13:AD13"/>
    <mergeCell ref="A15:AD15"/>
    <mergeCell ref="AA16:AB16"/>
    <mergeCell ref="S16:T16"/>
    <mergeCell ref="U16:V16"/>
    <mergeCell ref="O16:P16"/>
    <mergeCell ref="Q16:R16"/>
    <mergeCell ref="A16:B17"/>
    <mergeCell ref="A50:A57"/>
    <mergeCell ref="A26:A33"/>
    <mergeCell ref="A34:A41"/>
    <mergeCell ref="C16:D16"/>
    <mergeCell ref="E16:F16"/>
    <mergeCell ref="Y16:Z16"/>
    <mergeCell ref="W16:X16"/>
    <mergeCell ref="M16:N16"/>
    <mergeCell ref="A18:A25"/>
    <mergeCell ref="A42:A49"/>
    <mergeCell ref="G16:H16"/>
    <mergeCell ref="I16:J16"/>
    <mergeCell ref="K16:L16"/>
  </mergeCells>
  <hyperlinks>
    <hyperlink ref="A70" location="Titelseite!A1" display="zurück zum Inhaltsverzeichnis" xr:uid="{00000000-0004-0000-0600-000000000000}"/>
  </hyperlinks>
  <pageMargins left="0.7" right="0.7" top="0.78740157499999996" bottom="0.78740157499999996"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R70"/>
  <sheetViews>
    <sheetView zoomScaleNormal="100" workbookViewId="0">
      <selection sqref="A1:AD1"/>
    </sheetView>
  </sheetViews>
  <sheetFormatPr baseColWidth="10" defaultRowHeight="15"/>
  <cols>
    <col min="2" max="2" width="20.7109375" customWidth="1"/>
    <col min="3" max="8" width="11.42578125" hidden="1" customWidth="1"/>
    <col min="9" max="12" width="10.42578125" hidden="1" customWidth="1"/>
    <col min="13" max="15" width="9.7109375" hidden="1" customWidth="1"/>
    <col min="16" max="17" width="9.7109375" customWidth="1"/>
    <col min="18" max="18" width="9.7109375" hidden="1" customWidth="1"/>
    <col min="19" max="20" width="9.7109375" customWidth="1"/>
    <col min="21" max="21" width="9.7109375" hidden="1" customWidth="1"/>
    <col min="22" max="23" width="9.7109375" customWidth="1"/>
    <col min="24" max="24" width="9.7109375" hidden="1" customWidth="1"/>
    <col min="25" max="26" width="9.7109375" customWidth="1"/>
    <col min="27" max="27" width="9.7109375" hidden="1" customWidth="1"/>
    <col min="28" max="29" width="9.7109375" customWidth="1"/>
    <col min="30" max="30" width="9.7109375" hidden="1" customWidth="1"/>
    <col min="31" max="32" width="9.7109375" customWidth="1"/>
    <col min="33" max="33" width="9.7109375" hidden="1" customWidth="1"/>
    <col min="34" max="35" width="9.7109375" customWidth="1"/>
    <col min="36" max="36" width="9.7109375" hidden="1" customWidth="1"/>
    <col min="37" max="38" width="9.7109375" customWidth="1"/>
    <col min="39" max="39" width="11.42578125" hidden="1" customWidth="1"/>
    <col min="40" max="41" width="9.7109375" customWidth="1"/>
    <col min="42" max="42" width="9.7109375" hidden="1" customWidth="1"/>
    <col min="43" max="48" width="9.7109375" customWidth="1"/>
  </cols>
  <sheetData>
    <row r="1" spans="1:44" ht="18.75">
      <c r="A1" s="498" t="s">
        <v>150</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c r="AH1" s="498"/>
      <c r="AI1" s="498"/>
      <c r="AJ1" s="498"/>
      <c r="AK1" s="498"/>
      <c r="AL1" s="498"/>
      <c r="AM1" s="498"/>
      <c r="AN1" s="498"/>
      <c r="AO1" s="498"/>
      <c r="AP1" s="498"/>
      <c r="AQ1" s="498"/>
      <c r="AR1" s="498"/>
    </row>
    <row r="3" spans="1:44" ht="15.75">
      <c r="A3" s="497" t="s">
        <v>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row>
    <row r="4" spans="1:44">
      <c r="A4" s="499" t="s">
        <v>151</v>
      </c>
      <c r="B4" s="499"/>
      <c r="C4" s="499"/>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row>
    <row r="5" spans="1:44">
      <c r="A5" s="499"/>
      <c r="B5" s="499"/>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c r="AM5" s="499"/>
      <c r="AN5" s="499"/>
      <c r="AO5" s="499"/>
      <c r="AP5" s="499"/>
      <c r="AQ5" s="499"/>
      <c r="AR5" s="499"/>
    </row>
    <row r="6" spans="1:44">
      <c r="A6" s="499"/>
      <c r="B6" s="499"/>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H6" s="499"/>
      <c r="AI6" s="499"/>
      <c r="AJ6" s="499"/>
      <c r="AK6" s="499"/>
      <c r="AL6" s="499"/>
      <c r="AM6" s="499"/>
      <c r="AN6" s="499"/>
      <c r="AO6" s="499"/>
      <c r="AP6" s="499"/>
      <c r="AQ6" s="499"/>
      <c r="AR6" s="499"/>
    </row>
    <row r="7" spans="1:44">
      <c r="A7" s="499"/>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499"/>
      <c r="AI7" s="499"/>
      <c r="AJ7" s="499"/>
      <c r="AK7" s="499"/>
      <c r="AL7" s="499"/>
      <c r="AM7" s="499"/>
      <c r="AN7" s="499"/>
      <c r="AO7" s="499"/>
      <c r="AP7" s="499"/>
      <c r="AQ7" s="499"/>
      <c r="AR7" s="499"/>
    </row>
    <row r="8" spans="1:44" ht="15.75">
      <c r="A8" s="497" t="s">
        <v>1</v>
      </c>
      <c r="B8" s="497"/>
      <c r="C8" s="497"/>
      <c r="D8" s="497"/>
      <c r="E8" s="497"/>
      <c r="F8" s="497"/>
      <c r="G8" s="497"/>
      <c r="H8" s="497"/>
      <c r="I8" s="497"/>
      <c r="J8" s="497"/>
      <c r="K8" s="497"/>
      <c r="L8" s="497"/>
      <c r="M8" s="497"/>
      <c r="N8" s="497"/>
      <c r="O8" s="497"/>
      <c r="P8" s="497"/>
      <c r="Q8" s="497"/>
      <c r="R8" s="497"/>
      <c r="S8" s="497"/>
      <c r="T8" s="497"/>
      <c r="U8" s="497"/>
      <c r="V8" s="497"/>
      <c r="W8" s="497"/>
      <c r="X8" s="497"/>
      <c r="Y8" s="497"/>
      <c r="Z8" s="497"/>
      <c r="AA8" s="497"/>
      <c r="AB8" s="497"/>
      <c r="AC8" s="497"/>
      <c r="AD8" s="497"/>
      <c r="AE8" s="497"/>
      <c r="AF8" s="497"/>
      <c r="AG8" s="497"/>
      <c r="AH8" s="497"/>
      <c r="AI8" s="497"/>
      <c r="AJ8" s="497"/>
      <c r="AK8" s="497"/>
      <c r="AL8" s="497"/>
      <c r="AM8" s="497"/>
      <c r="AN8" s="497"/>
      <c r="AO8" s="497"/>
      <c r="AP8" s="497"/>
      <c r="AQ8" s="497"/>
      <c r="AR8" s="497"/>
    </row>
    <row r="9" spans="1:44" ht="15" customHeight="1">
      <c r="A9" s="520" t="s">
        <v>90</v>
      </c>
      <c r="B9" s="520"/>
      <c r="C9" s="520"/>
      <c r="D9" s="520"/>
      <c r="E9" s="520"/>
      <c r="F9" s="520"/>
      <c r="G9" s="520"/>
      <c r="H9" s="520"/>
      <c r="I9" s="520"/>
      <c r="J9" s="520"/>
      <c r="K9" s="520"/>
      <c r="L9" s="520"/>
      <c r="M9" s="520"/>
      <c r="N9" s="520"/>
      <c r="O9" s="520"/>
      <c r="P9" s="520"/>
      <c r="Q9" s="520"/>
      <c r="R9" s="520"/>
      <c r="S9" s="520"/>
      <c r="T9" s="520"/>
      <c r="U9" s="520"/>
      <c r="V9" s="520"/>
      <c r="W9" s="520"/>
      <c r="X9" s="520"/>
      <c r="Y9" s="520"/>
      <c r="Z9" s="520"/>
      <c r="AA9" s="520"/>
      <c r="AB9" s="520"/>
      <c r="AC9" s="520"/>
      <c r="AD9" s="520"/>
      <c r="AE9" s="520"/>
      <c r="AF9" s="520"/>
      <c r="AG9" s="520"/>
      <c r="AH9" s="520"/>
      <c r="AI9" s="520"/>
      <c r="AJ9" s="520"/>
      <c r="AK9" s="520"/>
      <c r="AL9" s="520"/>
      <c r="AM9" s="520"/>
      <c r="AN9" s="520"/>
      <c r="AO9" s="520"/>
      <c r="AP9" s="520"/>
      <c r="AQ9" s="520"/>
      <c r="AR9" s="520"/>
    </row>
    <row r="10" spans="1:44">
      <c r="A10" s="520"/>
      <c r="B10" s="520"/>
      <c r="C10" s="520"/>
      <c r="D10" s="520"/>
      <c r="E10" s="520"/>
      <c r="F10" s="520"/>
      <c r="G10" s="520"/>
      <c r="H10" s="520"/>
      <c r="I10" s="520"/>
      <c r="J10" s="520"/>
      <c r="K10" s="520"/>
      <c r="L10" s="520"/>
      <c r="M10" s="520"/>
      <c r="N10" s="520"/>
      <c r="O10" s="520"/>
      <c r="P10" s="520"/>
      <c r="Q10" s="520"/>
      <c r="R10" s="520"/>
      <c r="S10" s="520"/>
      <c r="T10" s="520"/>
      <c r="U10" s="520"/>
      <c r="V10" s="520"/>
      <c r="W10" s="520"/>
      <c r="X10" s="520"/>
      <c r="Y10" s="520"/>
      <c r="Z10" s="520"/>
      <c r="AA10" s="520"/>
      <c r="AB10" s="520"/>
      <c r="AC10" s="520"/>
      <c r="AD10" s="520"/>
      <c r="AE10" s="520"/>
      <c r="AF10" s="520"/>
      <c r="AG10" s="520"/>
      <c r="AH10" s="520"/>
      <c r="AI10" s="520"/>
      <c r="AJ10" s="520"/>
      <c r="AK10" s="520"/>
      <c r="AL10" s="520"/>
      <c r="AM10" s="520"/>
      <c r="AN10" s="520"/>
      <c r="AO10" s="520"/>
      <c r="AP10" s="520"/>
      <c r="AQ10" s="520"/>
      <c r="AR10" s="520"/>
    </row>
    <row r="11" spans="1:44">
      <c r="A11" s="520"/>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20"/>
      <c r="Z11" s="520"/>
      <c r="AA11" s="520"/>
      <c r="AB11" s="520"/>
      <c r="AC11" s="520"/>
      <c r="AD11" s="520"/>
      <c r="AE11" s="520"/>
      <c r="AF11" s="520"/>
      <c r="AG11" s="520"/>
      <c r="AH11" s="520"/>
      <c r="AI11" s="520"/>
      <c r="AJ11" s="520"/>
      <c r="AK11" s="520"/>
      <c r="AL11" s="520"/>
      <c r="AM11" s="520"/>
      <c r="AN11" s="520"/>
      <c r="AO11" s="520"/>
      <c r="AP11" s="520"/>
      <c r="AQ11" s="520"/>
      <c r="AR11" s="520"/>
    </row>
    <row r="12" spans="1:44">
      <c r="A12" s="520"/>
      <c r="B12" s="520"/>
      <c r="C12" s="520"/>
      <c r="D12" s="520"/>
      <c r="E12" s="520"/>
      <c r="F12" s="520"/>
      <c r="G12" s="520"/>
      <c r="H12" s="520"/>
      <c r="I12" s="520"/>
      <c r="J12" s="520"/>
      <c r="K12" s="520"/>
      <c r="L12" s="520"/>
      <c r="M12" s="520"/>
      <c r="N12" s="520"/>
      <c r="O12" s="520"/>
      <c r="P12" s="520"/>
      <c r="Q12" s="520"/>
      <c r="R12" s="520"/>
      <c r="S12" s="520"/>
      <c r="T12" s="520"/>
      <c r="U12" s="520"/>
      <c r="V12" s="520"/>
      <c r="W12" s="520"/>
      <c r="X12" s="520"/>
      <c r="Y12" s="520"/>
      <c r="Z12" s="520"/>
      <c r="AA12" s="520"/>
      <c r="AB12" s="520"/>
      <c r="AC12" s="520"/>
      <c r="AD12" s="520"/>
      <c r="AE12" s="520"/>
      <c r="AF12" s="520"/>
      <c r="AG12" s="520"/>
      <c r="AH12" s="520"/>
      <c r="AI12" s="520"/>
      <c r="AJ12" s="520"/>
      <c r="AK12" s="520"/>
      <c r="AL12" s="520"/>
      <c r="AM12" s="520"/>
      <c r="AN12" s="520"/>
      <c r="AO12" s="520"/>
      <c r="AP12" s="520"/>
      <c r="AQ12" s="520"/>
      <c r="AR12" s="520"/>
    </row>
    <row r="13" spans="1:44" ht="15.75">
      <c r="A13" s="497" t="s">
        <v>2</v>
      </c>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497"/>
    </row>
    <row r="15" spans="1:44">
      <c r="A15" s="510" t="s">
        <v>152</v>
      </c>
      <c r="B15" s="510"/>
      <c r="C15" s="510"/>
      <c r="D15" s="510"/>
      <c r="E15" s="510"/>
      <c r="F15" s="510"/>
      <c r="G15" s="510"/>
      <c r="H15" s="510"/>
      <c r="I15" s="510"/>
      <c r="J15" s="510"/>
      <c r="K15" s="510"/>
      <c r="L15" s="510"/>
      <c r="M15" s="510"/>
      <c r="N15" s="510"/>
      <c r="O15" s="510"/>
      <c r="P15" s="510"/>
      <c r="Q15" s="510"/>
      <c r="R15" s="510"/>
      <c r="S15" s="510"/>
      <c r="T15" s="510"/>
      <c r="U15" s="510"/>
      <c r="V15" s="510"/>
      <c r="W15" s="510"/>
      <c r="X15" s="510"/>
      <c r="Y15" s="510"/>
      <c r="Z15" s="510"/>
      <c r="AA15" s="510"/>
      <c r="AB15" s="510"/>
      <c r="AC15" s="510"/>
      <c r="AD15" s="510"/>
      <c r="AE15" s="510"/>
      <c r="AF15" s="510"/>
      <c r="AG15" s="510"/>
      <c r="AH15" s="510"/>
      <c r="AI15" s="510"/>
      <c r="AJ15" s="510"/>
      <c r="AK15" s="510"/>
      <c r="AL15" s="510"/>
      <c r="AM15" s="510"/>
      <c r="AN15" s="510"/>
      <c r="AO15" s="510"/>
      <c r="AP15" s="510"/>
      <c r="AQ15" s="510"/>
      <c r="AR15" s="510"/>
    </row>
    <row r="16" spans="1:44">
      <c r="A16" s="505"/>
      <c r="B16" s="506"/>
      <c r="C16" s="509" t="s">
        <v>12</v>
      </c>
      <c r="D16" s="509"/>
      <c r="E16" s="509"/>
      <c r="F16" s="502" t="s">
        <v>13</v>
      </c>
      <c r="G16" s="509"/>
      <c r="H16" s="503"/>
      <c r="I16" s="509" t="s">
        <v>14</v>
      </c>
      <c r="J16" s="509"/>
      <c r="K16" s="509"/>
      <c r="L16" s="502" t="s">
        <v>15</v>
      </c>
      <c r="M16" s="509"/>
      <c r="N16" s="503"/>
      <c r="O16" s="502" t="s">
        <v>16</v>
      </c>
      <c r="P16" s="509"/>
      <c r="Q16" s="503"/>
      <c r="R16" s="502" t="s">
        <v>17</v>
      </c>
      <c r="S16" s="509"/>
      <c r="T16" s="503"/>
      <c r="U16" s="502" t="s">
        <v>18</v>
      </c>
      <c r="V16" s="509"/>
      <c r="W16" s="503"/>
      <c r="X16" s="502" t="s">
        <v>19</v>
      </c>
      <c r="Y16" s="509"/>
      <c r="Z16" s="503"/>
      <c r="AA16" s="502" t="s">
        <v>20</v>
      </c>
      <c r="AB16" s="509"/>
      <c r="AC16" s="503"/>
      <c r="AD16" s="502" t="s">
        <v>21</v>
      </c>
      <c r="AE16" s="509"/>
      <c r="AF16" s="503"/>
      <c r="AG16" s="502" t="s">
        <v>78</v>
      </c>
      <c r="AH16" s="509"/>
      <c r="AI16" s="503"/>
      <c r="AJ16" s="502" t="s">
        <v>163</v>
      </c>
      <c r="AK16" s="509"/>
      <c r="AL16" s="503"/>
      <c r="AM16" s="502" t="s">
        <v>216</v>
      </c>
      <c r="AN16" s="509"/>
      <c r="AO16" s="503"/>
      <c r="AP16" s="502" t="s">
        <v>242</v>
      </c>
      <c r="AQ16" s="509"/>
      <c r="AR16" s="503"/>
    </row>
    <row r="17" spans="1:44" ht="45">
      <c r="A17" s="518"/>
      <c r="B17" s="519"/>
      <c r="C17" s="236" t="s">
        <v>102</v>
      </c>
      <c r="D17" s="236" t="s">
        <v>218</v>
      </c>
      <c r="E17" s="70" t="s">
        <v>27</v>
      </c>
      <c r="F17" s="236" t="s">
        <v>102</v>
      </c>
      <c r="G17" s="236" t="s">
        <v>218</v>
      </c>
      <c r="H17" s="70" t="s">
        <v>27</v>
      </c>
      <c r="I17" s="236" t="s">
        <v>102</v>
      </c>
      <c r="J17" s="236" t="s">
        <v>218</v>
      </c>
      <c r="K17" s="70" t="s">
        <v>27</v>
      </c>
      <c r="L17" s="236" t="s">
        <v>102</v>
      </c>
      <c r="M17" s="236" t="s">
        <v>218</v>
      </c>
      <c r="N17" s="70" t="s">
        <v>27</v>
      </c>
      <c r="O17" s="236" t="s">
        <v>102</v>
      </c>
      <c r="P17" s="236" t="s">
        <v>218</v>
      </c>
      <c r="Q17" s="70" t="s">
        <v>27</v>
      </c>
      <c r="R17" s="236" t="s">
        <v>102</v>
      </c>
      <c r="S17" s="236" t="s">
        <v>218</v>
      </c>
      <c r="T17" s="70" t="s">
        <v>27</v>
      </c>
      <c r="U17" s="236" t="s">
        <v>102</v>
      </c>
      <c r="V17" s="236" t="s">
        <v>218</v>
      </c>
      <c r="W17" s="70" t="s">
        <v>27</v>
      </c>
      <c r="X17" s="236" t="s">
        <v>102</v>
      </c>
      <c r="Y17" s="236" t="s">
        <v>218</v>
      </c>
      <c r="Z17" s="70" t="s">
        <v>27</v>
      </c>
      <c r="AA17" s="236" t="s">
        <v>102</v>
      </c>
      <c r="AB17" s="236" t="s">
        <v>218</v>
      </c>
      <c r="AC17" s="70" t="s">
        <v>27</v>
      </c>
      <c r="AD17" s="236" t="s">
        <v>102</v>
      </c>
      <c r="AE17" s="236" t="s">
        <v>218</v>
      </c>
      <c r="AF17" s="70" t="s">
        <v>27</v>
      </c>
      <c r="AG17" s="236" t="s">
        <v>102</v>
      </c>
      <c r="AH17" s="236" t="s">
        <v>218</v>
      </c>
      <c r="AI17" s="70" t="s">
        <v>27</v>
      </c>
      <c r="AJ17" s="236" t="s">
        <v>102</v>
      </c>
      <c r="AK17" s="236" t="s">
        <v>218</v>
      </c>
      <c r="AL17" s="70" t="s">
        <v>27</v>
      </c>
      <c r="AM17" s="236" t="s">
        <v>102</v>
      </c>
      <c r="AN17" s="236" t="s">
        <v>218</v>
      </c>
      <c r="AO17" s="70" t="s">
        <v>27</v>
      </c>
      <c r="AP17" s="236" t="s">
        <v>102</v>
      </c>
      <c r="AQ17" s="236" t="s">
        <v>218</v>
      </c>
      <c r="AR17" s="70" t="s">
        <v>27</v>
      </c>
    </row>
    <row r="18" spans="1:44">
      <c r="A18" s="511" t="s">
        <v>22</v>
      </c>
      <c r="B18" s="89" t="s">
        <v>219</v>
      </c>
      <c r="C18" s="41">
        <v>2785</v>
      </c>
      <c r="D18" s="349">
        <v>1327</v>
      </c>
      <c r="E18" s="344">
        <f>D18/C18*100</f>
        <v>47.648114901256733</v>
      </c>
      <c r="F18" s="41">
        <v>2811</v>
      </c>
      <c r="G18" s="349">
        <v>1366</v>
      </c>
      <c r="H18" s="344">
        <f>G18/F18*100</f>
        <v>48.59480611881893</v>
      </c>
      <c r="I18" s="41">
        <v>2773</v>
      </c>
      <c r="J18" s="349">
        <v>1334</v>
      </c>
      <c r="K18" s="344">
        <f>J18/I18*100</f>
        <v>48.106743598990263</v>
      </c>
      <c r="L18" s="41">
        <v>2726</v>
      </c>
      <c r="M18" s="349">
        <v>1277</v>
      </c>
      <c r="N18" s="344">
        <f>M18/L18*100</f>
        <v>46.845194424064559</v>
      </c>
      <c r="O18" s="41">
        <v>2659</v>
      </c>
      <c r="P18" s="349">
        <v>1264</v>
      </c>
      <c r="Q18" s="344">
        <f>P18/O18*100</f>
        <v>47.53666792027078</v>
      </c>
      <c r="R18" s="41">
        <v>2705</v>
      </c>
      <c r="S18" s="349">
        <v>1303</v>
      </c>
      <c r="T18" s="344">
        <f>S18/R18*100</f>
        <v>48.170055452865064</v>
      </c>
      <c r="U18" s="41">
        <v>2646</v>
      </c>
      <c r="V18" s="349">
        <v>1271</v>
      </c>
      <c r="W18" s="344">
        <f>V18/U18*100</f>
        <v>48.034769463340893</v>
      </c>
      <c r="X18" s="41">
        <v>2734</v>
      </c>
      <c r="Y18" s="349">
        <v>1271</v>
      </c>
      <c r="Z18" s="344">
        <f>Y18/X18*100</f>
        <v>46.488661302121429</v>
      </c>
      <c r="AA18" s="41">
        <v>2783</v>
      </c>
      <c r="AB18" s="349">
        <v>1289</v>
      </c>
      <c r="AC18" s="344">
        <f>AB18/AA18*100</f>
        <v>46.31692418253683</v>
      </c>
      <c r="AD18" s="41">
        <v>2771</v>
      </c>
      <c r="AE18" s="349">
        <v>1354</v>
      </c>
      <c r="AF18" s="344">
        <f>AE18/AD18*100</f>
        <v>48.86322627210393</v>
      </c>
      <c r="AG18" s="41">
        <v>2783</v>
      </c>
      <c r="AH18" s="349">
        <v>1319</v>
      </c>
      <c r="AI18" s="344">
        <f>AH18/AG18*100</f>
        <v>47.39489759252605</v>
      </c>
      <c r="AJ18" s="41">
        <f>SUM(AJ19:AJ25)</f>
        <v>2843</v>
      </c>
      <c r="AK18" s="349">
        <f>SUM(AK19:AK25)</f>
        <v>1330</v>
      </c>
      <c r="AL18" s="344">
        <f>AK18/AJ18*100</f>
        <v>46.781568765388677</v>
      </c>
      <c r="AM18" s="41">
        <f>'C4'!AA18</f>
        <v>2885</v>
      </c>
      <c r="AN18" s="349">
        <f>SUM(AN19:AN25)</f>
        <v>1409</v>
      </c>
      <c r="AO18" s="344">
        <f>AN18/AM18*100</f>
        <v>48.838821490467936</v>
      </c>
      <c r="AP18" s="41">
        <f>'C4'!AC18</f>
        <v>2898</v>
      </c>
      <c r="AQ18" s="349">
        <f>SUM(AQ19:AQ25)</f>
        <v>1400</v>
      </c>
      <c r="AR18" s="344">
        <f>AQ18/AP18*100</f>
        <v>48.309178743961354</v>
      </c>
    </row>
    <row r="19" spans="1:44" ht="15" customHeight="1">
      <c r="A19" s="512"/>
      <c r="B19" s="74" t="s">
        <v>81</v>
      </c>
      <c r="C19" s="34">
        <v>153</v>
      </c>
      <c r="D19" s="67">
        <v>54</v>
      </c>
      <c r="E19" s="44">
        <f>D19/C19*100</f>
        <v>35.294117647058826</v>
      </c>
      <c r="F19" s="34">
        <v>144</v>
      </c>
      <c r="G19" s="67">
        <v>47</v>
      </c>
      <c r="H19" s="44">
        <f>G19/F19*100</f>
        <v>32.638888888888893</v>
      </c>
      <c r="I19" s="34">
        <v>156</v>
      </c>
      <c r="J19" s="67">
        <v>51</v>
      </c>
      <c r="K19" s="44">
        <f>J19/I19*100</f>
        <v>32.692307692307693</v>
      </c>
      <c r="L19" s="34">
        <v>150</v>
      </c>
      <c r="M19" s="67">
        <v>42</v>
      </c>
      <c r="N19" s="44">
        <f>M19/L19*100</f>
        <v>28.000000000000004</v>
      </c>
      <c r="O19" s="34">
        <v>170</v>
      </c>
      <c r="P19" s="67">
        <v>57</v>
      </c>
      <c r="Q19" s="44">
        <f>P19/O19*100</f>
        <v>33.529411764705877</v>
      </c>
      <c r="R19" s="34">
        <v>115</v>
      </c>
      <c r="S19" s="67">
        <v>45</v>
      </c>
      <c r="T19" s="44">
        <f>S19/R19*100</f>
        <v>39.130434782608695</v>
      </c>
      <c r="U19" s="34">
        <v>129</v>
      </c>
      <c r="V19" s="67">
        <v>43</v>
      </c>
      <c r="W19" s="44">
        <f>V19/U19*100</f>
        <v>33.333333333333329</v>
      </c>
      <c r="X19" s="34">
        <v>134</v>
      </c>
      <c r="Y19" s="67">
        <v>33</v>
      </c>
      <c r="Z19" s="44">
        <f>Y19/X19*100</f>
        <v>24.626865671641792</v>
      </c>
      <c r="AA19" s="34">
        <v>133</v>
      </c>
      <c r="AB19" s="67">
        <v>37</v>
      </c>
      <c r="AC19" s="44">
        <f>AB19/AA19*100</f>
        <v>27.819548872180448</v>
      </c>
      <c r="AD19" s="34">
        <v>120</v>
      </c>
      <c r="AE19" s="67">
        <v>42</v>
      </c>
      <c r="AF19" s="44">
        <f>AE19/AD19*100</f>
        <v>35</v>
      </c>
      <c r="AG19" s="34">
        <v>147</v>
      </c>
      <c r="AH19" s="67">
        <v>41</v>
      </c>
      <c r="AI19" s="44">
        <f>AH19/AG19*100</f>
        <v>27.89115646258503</v>
      </c>
      <c r="AJ19" s="34">
        <v>132</v>
      </c>
      <c r="AK19" s="67">
        <v>34</v>
      </c>
      <c r="AL19" s="44">
        <f>AK19/AJ19*100</f>
        <v>25.757575757575758</v>
      </c>
      <c r="AM19" s="34">
        <f>'C4'!AA19</f>
        <v>177</v>
      </c>
      <c r="AN19" s="67">
        <v>52</v>
      </c>
      <c r="AO19" s="44">
        <f>AN19/AM19*100</f>
        <v>29.378531073446329</v>
      </c>
      <c r="AP19" s="34">
        <f>'C4'!AC19</f>
        <v>141</v>
      </c>
      <c r="AQ19" s="67">
        <v>38</v>
      </c>
      <c r="AR19" s="44">
        <f>AQ19/AP19*100</f>
        <v>26.950354609929079</v>
      </c>
    </row>
    <row r="20" spans="1:44" hidden="1">
      <c r="A20" s="512"/>
      <c r="B20" s="74" t="s">
        <v>82</v>
      </c>
      <c r="C20" s="76">
        <v>0</v>
      </c>
      <c r="D20" s="46">
        <v>0</v>
      </c>
      <c r="E20" s="47">
        <v>0</v>
      </c>
      <c r="F20" s="76">
        <v>0</v>
      </c>
      <c r="G20" s="46">
        <v>0</v>
      </c>
      <c r="H20" s="47">
        <v>0</v>
      </c>
      <c r="I20" s="76">
        <v>0</v>
      </c>
      <c r="J20" s="46">
        <v>0</v>
      </c>
      <c r="K20" s="47">
        <v>0</v>
      </c>
      <c r="L20" s="76">
        <v>0</v>
      </c>
      <c r="M20" s="46">
        <v>0</v>
      </c>
      <c r="N20" s="47">
        <v>0</v>
      </c>
      <c r="O20" s="76">
        <v>0</v>
      </c>
      <c r="P20" s="46">
        <v>0</v>
      </c>
      <c r="Q20" s="47">
        <v>0</v>
      </c>
      <c r="R20" s="76">
        <v>0</v>
      </c>
      <c r="S20" s="46">
        <v>0</v>
      </c>
      <c r="T20" s="47">
        <v>0</v>
      </c>
      <c r="U20" s="76">
        <v>0</v>
      </c>
      <c r="V20" s="46">
        <v>0</v>
      </c>
      <c r="W20" s="47">
        <v>0</v>
      </c>
      <c r="X20" s="76">
        <v>0</v>
      </c>
      <c r="Y20" s="46">
        <v>0</v>
      </c>
      <c r="Z20" s="47">
        <v>0</v>
      </c>
      <c r="AA20" s="76">
        <v>0</v>
      </c>
      <c r="AB20" s="46">
        <v>0</v>
      </c>
      <c r="AC20" s="47">
        <v>0</v>
      </c>
      <c r="AD20" s="76">
        <v>0</v>
      </c>
      <c r="AE20" s="46">
        <v>0</v>
      </c>
      <c r="AF20" s="47">
        <v>0</v>
      </c>
      <c r="AG20" s="76">
        <v>0</v>
      </c>
      <c r="AH20" s="46">
        <v>0</v>
      </c>
      <c r="AI20" s="47">
        <v>0</v>
      </c>
      <c r="AJ20" s="76">
        <v>0</v>
      </c>
      <c r="AK20" s="46">
        <v>0</v>
      </c>
      <c r="AL20" s="47">
        <v>0</v>
      </c>
      <c r="AM20" s="76">
        <f>'C4'!AA20</f>
        <v>0</v>
      </c>
      <c r="AN20" s="46">
        <v>0</v>
      </c>
      <c r="AO20" s="47">
        <v>0</v>
      </c>
      <c r="AP20" s="76">
        <f>'C4'!AC20</f>
        <v>0</v>
      </c>
      <c r="AQ20" s="46">
        <v>0</v>
      </c>
      <c r="AR20" s="47">
        <v>0</v>
      </c>
    </row>
    <row r="21" spans="1:44">
      <c r="A21" s="512"/>
      <c r="B21" s="74" t="s">
        <v>83</v>
      </c>
      <c r="C21" s="33">
        <v>1152</v>
      </c>
      <c r="D21" s="126">
        <v>564</v>
      </c>
      <c r="E21" s="44">
        <f>D21/C21*100</f>
        <v>48.958333333333329</v>
      </c>
      <c r="F21" s="33">
        <v>1111</v>
      </c>
      <c r="G21" s="126">
        <v>584</v>
      </c>
      <c r="H21" s="44">
        <f>G21/F21*100</f>
        <v>52.565256525652572</v>
      </c>
      <c r="I21" s="33">
        <v>1083</v>
      </c>
      <c r="J21" s="126">
        <v>552</v>
      </c>
      <c r="K21" s="44">
        <f>J21/I21*100</f>
        <v>50.96952908587258</v>
      </c>
      <c r="L21" s="33">
        <v>1088</v>
      </c>
      <c r="M21" s="126">
        <v>546</v>
      </c>
      <c r="N21" s="44">
        <f>M21/L21*100</f>
        <v>50.183823529411761</v>
      </c>
      <c r="O21" s="33">
        <v>1043</v>
      </c>
      <c r="P21" s="126">
        <v>557</v>
      </c>
      <c r="Q21" s="44">
        <f>P21/O21*100</f>
        <v>53.403643336529235</v>
      </c>
      <c r="R21" s="33">
        <v>1092</v>
      </c>
      <c r="S21" s="126">
        <v>554</v>
      </c>
      <c r="T21" s="44">
        <f>S21/R21*100</f>
        <v>50.73260073260073</v>
      </c>
      <c r="U21" s="33">
        <v>1081</v>
      </c>
      <c r="V21" s="126">
        <v>568</v>
      </c>
      <c r="W21" s="44">
        <f>V21/U21*100</f>
        <v>52.543940795559664</v>
      </c>
      <c r="X21" s="33">
        <v>1158</v>
      </c>
      <c r="Y21" s="126">
        <v>593</v>
      </c>
      <c r="Z21" s="44">
        <f>Y21/X21*100</f>
        <v>51.208981001727118</v>
      </c>
      <c r="AA21" s="33">
        <v>1204</v>
      </c>
      <c r="AB21" s="126">
        <v>578</v>
      </c>
      <c r="AC21" s="44">
        <f>AB21/AA21*100</f>
        <v>48.006644518272424</v>
      </c>
      <c r="AD21" s="33">
        <v>1212</v>
      </c>
      <c r="AE21" s="126">
        <v>625</v>
      </c>
      <c r="AF21" s="44">
        <f>AE21/AD21*100</f>
        <v>51.567656765676574</v>
      </c>
      <c r="AG21" s="33">
        <v>1249</v>
      </c>
      <c r="AH21" s="126">
        <v>609</v>
      </c>
      <c r="AI21" s="44">
        <f t="shared" ref="AI21:AI27" si="0">AH21/AG21*100</f>
        <v>48.759007205764611</v>
      </c>
      <c r="AJ21" s="33">
        <v>1278</v>
      </c>
      <c r="AK21" s="126">
        <v>625</v>
      </c>
      <c r="AL21" s="44">
        <f t="shared" ref="AL21:AL27" si="1">AK21/AJ21*100</f>
        <v>48.904538341158059</v>
      </c>
      <c r="AM21" s="33">
        <f>'C4'!AA21</f>
        <v>1259</v>
      </c>
      <c r="AN21" s="126">
        <v>658</v>
      </c>
      <c r="AO21" s="44">
        <f t="shared" ref="AO21:AO27" si="2">AN21/AM21*100</f>
        <v>52.263701350278005</v>
      </c>
      <c r="AP21" s="33">
        <f>'C4'!AC21</f>
        <v>1267</v>
      </c>
      <c r="AQ21" s="126">
        <v>652</v>
      </c>
      <c r="AR21" s="44">
        <f t="shared" ref="AR21:AR27" si="3">AQ21/AP21*100</f>
        <v>51.46014206787688</v>
      </c>
    </row>
    <row r="22" spans="1:44">
      <c r="A22" s="512"/>
      <c r="B22" s="74" t="s">
        <v>84</v>
      </c>
      <c r="C22" s="33">
        <v>280</v>
      </c>
      <c r="D22" s="126">
        <v>137</v>
      </c>
      <c r="E22" s="44">
        <f>D22/C22*100</f>
        <v>48.928571428571423</v>
      </c>
      <c r="F22" s="33">
        <v>248</v>
      </c>
      <c r="G22" s="126">
        <v>97</v>
      </c>
      <c r="H22" s="44">
        <f>G22/F22*100</f>
        <v>39.112903225806448</v>
      </c>
      <c r="I22" s="33">
        <v>245</v>
      </c>
      <c r="J22" s="126">
        <v>95</v>
      </c>
      <c r="K22" s="44">
        <f>J22/I22*100</f>
        <v>38.775510204081634</v>
      </c>
      <c r="L22" s="33">
        <v>208</v>
      </c>
      <c r="M22" s="126">
        <v>74</v>
      </c>
      <c r="N22" s="44">
        <f>M22/L22*100</f>
        <v>35.57692307692308</v>
      </c>
      <c r="O22" s="33">
        <v>184</v>
      </c>
      <c r="P22" s="126">
        <v>56</v>
      </c>
      <c r="Q22" s="44">
        <f>P22/O22*100</f>
        <v>30.434782608695656</v>
      </c>
      <c r="R22" s="33">
        <v>188</v>
      </c>
      <c r="S22" s="126">
        <v>72</v>
      </c>
      <c r="T22" s="44">
        <f>S22/R22*100</f>
        <v>38.297872340425535</v>
      </c>
      <c r="U22" s="33">
        <v>175</v>
      </c>
      <c r="V22" s="126">
        <v>62</v>
      </c>
      <c r="W22" s="44">
        <f>V22/U22*100</f>
        <v>35.428571428571423</v>
      </c>
      <c r="X22" s="33">
        <v>148</v>
      </c>
      <c r="Y22" s="126">
        <v>58</v>
      </c>
      <c r="Z22" s="44">
        <f>Y22/X22*100</f>
        <v>39.189189189189186</v>
      </c>
      <c r="AA22" s="33">
        <v>168</v>
      </c>
      <c r="AB22" s="126">
        <v>69</v>
      </c>
      <c r="AC22" s="44">
        <f>AB22/AA22*100</f>
        <v>41.071428571428569</v>
      </c>
      <c r="AD22" s="33">
        <v>162</v>
      </c>
      <c r="AE22" s="126">
        <v>53</v>
      </c>
      <c r="AF22" s="44">
        <f>AE22/AD22*100</f>
        <v>32.716049382716051</v>
      </c>
      <c r="AG22" s="33">
        <v>55</v>
      </c>
      <c r="AH22" s="126">
        <v>18</v>
      </c>
      <c r="AI22" s="44">
        <f t="shared" si="0"/>
        <v>32.727272727272727</v>
      </c>
      <c r="AJ22" s="33">
        <v>57</v>
      </c>
      <c r="AK22" s="126">
        <v>24</v>
      </c>
      <c r="AL22" s="44">
        <f t="shared" si="1"/>
        <v>42.105263157894733</v>
      </c>
      <c r="AM22" s="33">
        <f>'C4'!AA22</f>
        <v>64</v>
      </c>
      <c r="AN22" s="126">
        <v>27</v>
      </c>
      <c r="AO22" s="44">
        <f t="shared" si="2"/>
        <v>42.1875</v>
      </c>
      <c r="AP22" s="33">
        <f>'C4'!AC22</f>
        <v>78</v>
      </c>
      <c r="AQ22" s="126">
        <v>31</v>
      </c>
      <c r="AR22" s="44">
        <f t="shared" si="3"/>
        <v>39.743589743589745</v>
      </c>
    </row>
    <row r="23" spans="1:44">
      <c r="A23" s="512"/>
      <c r="B23" s="74" t="s">
        <v>85</v>
      </c>
      <c r="C23" s="34">
        <v>656</v>
      </c>
      <c r="D23" s="67">
        <v>328</v>
      </c>
      <c r="E23" s="44">
        <f>D23/C23*100</f>
        <v>50</v>
      </c>
      <c r="F23" s="34">
        <v>739</v>
      </c>
      <c r="G23" s="67">
        <v>362</v>
      </c>
      <c r="H23" s="44">
        <f>G23/F23*100</f>
        <v>48.985115020297698</v>
      </c>
      <c r="I23" s="34">
        <v>808</v>
      </c>
      <c r="J23" s="67">
        <v>410</v>
      </c>
      <c r="K23" s="44">
        <f>J23/I23*100</f>
        <v>50.742574257425744</v>
      </c>
      <c r="L23" s="34">
        <v>793</v>
      </c>
      <c r="M23" s="67">
        <v>387</v>
      </c>
      <c r="N23" s="44">
        <f>M23/L23*100</f>
        <v>48.802017654476671</v>
      </c>
      <c r="O23" s="34">
        <v>815</v>
      </c>
      <c r="P23" s="67">
        <v>389</v>
      </c>
      <c r="Q23" s="44">
        <f>P23/O23*100</f>
        <v>47.730061349693251</v>
      </c>
      <c r="R23" s="34">
        <v>818</v>
      </c>
      <c r="S23" s="67">
        <v>407</v>
      </c>
      <c r="T23" s="44">
        <f>S23/R23*100</f>
        <v>49.755501222493884</v>
      </c>
      <c r="U23" s="34">
        <v>784</v>
      </c>
      <c r="V23" s="67">
        <v>375</v>
      </c>
      <c r="W23" s="44">
        <f>V23/U23*100</f>
        <v>47.83163265306122</v>
      </c>
      <c r="X23" s="34">
        <v>808</v>
      </c>
      <c r="Y23" s="67">
        <v>394</v>
      </c>
      <c r="Z23" s="44">
        <f>Y23/X23*100</f>
        <v>48.762376237623762</v>
      </c>
      <c r="AA23" s="34">
        <v>794</v>
      </c>
      <c r="AB23" s="67">
        <v>394</v>
      </c>
      <c r="AC23" s="44">
        <f>AB23/AA23*100</f>
        <v>49.622166246851386</v>
      </c>
      <c r="AD23" s="34">
        <v>808</v>
      </c>
      <c r="AE23" s="67">
        <v>412</v>
      </c>
      <c r="AF23" s="44">
        <f>AE23/AD23*100</f>
        <v>50.990099009900987</v>
      </c>
      <c r="AG23" s="34">
        <v>852</v>
      </c>
      <c r="AH23" s="67">
        <v>438</v>
      </c>
      <c r="AI23" s="44">
        <f t="shared" si="0"/>
        <v>51.408450704225352</v>
      </c>
      <c r="AJ23" s="34">
        <v>874</v>
      </c>
      <c r="AK23" s="67">
        <v>411</v>
      </c>
      <c r="AL23" s="44">
        <f t="shared" si="1"/>
        <v>47.025171624713956</v>
      </c>
      <c r="AM23" s="34">
        <f>'C4'!AA23</f>
        <v>885</v>
      </c>
      <c r="AN23" s="67">
        <v>446</v>
      </c>
      <c r="AO23" s="44">
        <f t="shared" si="2"/>
        <v>50.395480225988699</v>
      </c>
      <c r="AP23" s="34">
        <f>'C4'!AC23</f>
        <v>883</v>
      </c>
      <c r="AQ23" s="67">
        <v>427</v>
      </c>
      <c r="AR23" s="44">
        <f t="shared" si="3"/>
        <v>48.357870894677234</v>
      </c>
    </row>
    <row r="24" spans="1:44">
      <c r="A24" s="512"/>
      <c r="B24" s="74" t="s">
        <v>86</v>
      </c>
      <c r="C24" s="76">
        <v>0</v>
      </c>
      <c r="D24" s="46">
        <v>0</v>
      </c>
      <c r="E24" s="47">
        <v>0</v>
      </c>
      <c r="F24" s="35">
        <v>0</v>
      </c>
      <c r="G24" s="49">
        <v>0</v>
      </c>
      <c r="H24" s="50">
        <v>0</v>
      </c>
      <c r="I24" s="76">
        <v>0</v>
      </c>
      <c r="J24" s="46">
        <v>0</v>
      </c>
      <c r="K24" s="47">
        <v>0</v>
      </c>
      <c r="L24" s="76">
        <v>0</v>
      </c>
      <c r="M24" s="46">
        <v>0</v>
      </c>
      <c r="N24" s="47">
        <v>0</v>
      </c>
      <c r="O24" s="76">
        <v>0</v>
      </c>
      <c r="P24" s="46">
        <v>0</v>
      </c>
      <c r="Q24" s="47">
        <v>0</v>
      </c>
      <c r="R24" s="76">
        <v>0</v>
      </c>
      <c r="S24" s="46">
        <v>0</v>
      </c>
      <c r="T24" s="47">
        <v>0</v>
      </c>
      <c r="U24" s="76">
        <v>0</v>
      </c>
      <c r="V24" s="46">
        <v>0</v>
      </c>
      <c r="W24" s="47">
        <v>0</v>
      </c>
      <c r="X24" s="76">
        <v>0</v>
      </c>
      <c r="Y24" s="46">
        <v>0</v>
      </c>
      <c r="Z24" s="47">
        <v>0</v>
      </c>
      <c r="AA24" s="76">
        <v>0</v>
      </c>
      <c r="AB24" s="46">
        <v>0</v>
      </c>
      <c r="AC24" s="47">
        <v>0</v>
      </c>
      <c r="AD24" s="76">
        <v>0</v>
      </c>
      <c r="AE24" s="46">
        <v>0</v>
      </c>
      <c r="AF24" s="47">
        <v>0</v>
      </c>
      <c r="AG24" s="99">
        <v>82</v>
      </c>
      <c r="AH24" s="68">
        <v>44</v>
      </c>
      <c r="AI24" s="44">
        <f t="shared" si="0"/>
        <v>53.658536585365859</v>
      </c>
      <c r="AJ24" s="99">
        <v>87</v>
      </c>
      <c r="AK24" s="68">
        <v>41</v>
      </c>
      <c r="AL24" s="44">
        <f t="shared" si="1"/>
        <v>47.126436781609193</v>
      </c>
      <c r="AM24" s="99">
        <f>'C4'!AA24</f>
        <v>90</v>
      </c>
      <c r="AN24" s="68">
        <v>39</v>
      </c>
      <c r="AO24" s="44">
        <f t="shared" si="2"/>
        <v>43.333333333333336</v>
      </c>
      <c r="AP24" s="99">
        <f>'C4'!AC24</f>
        <v>90</v>
      </c>
      <c r="AQ24" s="68">
        <v>33</v>
      </c>
      <c r="AR24" s="44">
        <f t="shared" si="3"/>
        <v>36.666666666666664</v>
      </c>
    </row>
    <row r="25" spans="1:44">
      <c r="A25" s="513"/>
      <c r="B25" s="100" t="s">
        <v>87</v>
      </c>
      <c r="C25" s="52">
        <v>544</v>
      </c>
      <c r="D25" s="351">
        <v>244</v>
      </c>
      <c r="E25" s="53">
        <f>D25/C25*100</f>
        <v>44.852941176470587</v>
      </c>
      <c r="F25" s="52">
        <v>569</v>
      </c>
      <c r="G25" s="351">
        <v>276</v>
      </c>
      <c r="H25" s="53">
        <f>G25/F25*100</f>
        <v>48.506151142355009</v>
      </c>
      <c r="I25" s="52">
        <v>481</v>
      </c>
      <c r="J25" s="351">
        <v>226</v>
      </c>
      <c r="K25" s="53">
        <f>J25/I25*100</f>
        <v>46.985446985446991</v>
      </c>
      <c r="L25" s="52">
        <v>487</v>
      </c>
      <c r="M25" s="351">
        <v>228</v>
      </c>
      <c r="N25" s="53">
        <f>M25/L25*100</f>
        <v>46.817248459958932</v>
      </c>
      <c r="O25" s="52">
        <v>447</v>
      </c>
      <c r="P25" s="351">
        <v>205</v>
      </c>
      <c r="Q25" s="53">
        <f>P25/O25*100</f>
        <v>45.861297539149888</v>
      </c>
      <c r="R25" s="52">
        <v>492</v>
      </c>
      <c r="S25" s="351">
        <v>225</v>
      </c>
      <c r="T25" s="53">
        <f>S25/R25*100</f>
        <v>45.731707317073173</v>
      </c>
      <c r="U25" s="52">
        <v>477</v>
      </c>
      <c r="V25" s="351">
        <v>223</v>
      </c>
      <c r="W25" s="53">
        <f>V25/U25*100</f>
        <v>46.750524109014677</v>
      </c>
      <c r="X25" s="52">
        <v>486</v>
      </c>
      <c r="Y25" s="351">
        <v>193</v>
      </c>
      <c r="Z25" s="53">
        <f>Y25/X25*100</f>
        <v>39.711934156378604</v>
      </c>
      <c r="AA25" s="52">
        <v>484</v>
      </c>
      <c r="AB25" s="351">
        <v>211</v>
      </c>
      <c r="AC25" s="53">
        <f>AB25/AA25*100</f>
        <v>43.595041322314046</v>
      </c>
      <c r="AD25" s="52">
        <v>469</v>
      </c>
      <c r="AE25" s="351">
        <v>222</v>
      </c>
      <c r="AF25" s="53">
        <f>AE25/AD25*100</f>
        <v>47.334754797441363</v>
      </c>
      <c r="AG25" s="52">
        <v>398</v>
      </c>
      <c r="AH25" s="351">
        <v>169</v>
      </c>
      <c r="AI25" s="53">
        <f t="shared" si="0"/>
        <v>42.462311557788944</v>
      </c>
      <c r="AJ25" s="52">
        <v>415</v>
      </c>
      <c r="AK25" s="351">
        <v>195</v>
      </c>
      <c r="AL25" s="53">
        <f t="shared" si="1"/>
        <v>46.987951807228917</v>
      </c>
      <c r="AM25" s="52">
        <f>'C4'!AA25</f>
        <v>410</v>
      </c>
      <c r="AN25" s="351">
        <v>187</v>
      </c>
      <c r="AO25" s="53">
        <f t="shared" si="2"/>
        <v>45.609756097560975</v>
      </c>
      <c r="AP25" s="52">
        <f>'C4'!AC25</f>
        <v>439</v>
      </c>
      <c r="AQ25" s="351">
        <v>219</v>
      </c>
      <c r="AR25" s="53">
        <f t="shared" si="3"/>
        <v>49.886104783599087</v>
      </c>
    </row>
    <row r="26" spans="1:44">
      <c r="A26" s="512" t="s">
        <v>88</v>
      </c>
      <c r="B26" s="89" t="s">
        <v>219</v>
      </c>
      <c r="C26" s="64">
        <v>1732</v>
      </c>
      <c r="D26" s="347">
        <v>843</v>
      </c>
      <c r="E26" s="44">
        <f>D26/C26*100</f>
        <v>48.672055427251735</v>
      </c>
      <c r="F26" s="64">
        <v>1712</v>
      </c>
      <c r="G26" s="347">
        <v>799</v>
      </c>
      <c r="H26" s="44">
        <f>G26/F26*100</f>
        <v>46.670560747663551</v>
      </c>
      <c r="I26" s="64">
        <v>1632</v>
      </c>
      <c r="J26" s="347">
        <v>826</v>
      </c>
      <c r="K26" s="44">
        <f>J26/I26*100</f>
        <v>50.612745098039213</v>
      </c>
      <c r="L26" s="64">
        <v>1587</v>
      </c>
      <c r="M26" s="347">
        <v>812</v>
      </c>
      <c r="N26" s="44">
        <f>M26/L26*100</f>
        <v>51.16572148708255</v>
      </c>
      <c r="O26" s="64">
        <v>1607</v>
      </c>
      <c r="P26" s="347">
        <v>809</v>
      </c>
      <c r="Q26" s="44">
        <f>P26/O26*100</f>
        <v>50.342252644679533</v>
      </c>
      <c r="R26" s="64">
        <v>1650</v>
      </c>
      <c r="S26" s="347">
        <v>829</v>
      </c>
      <c r="T26" s="44">
        <f>S26/R26*100</f>
        <v>50.242424242424242</v>
      </c>
      <c r="U26" s="64">
        <v>1679</v>
      </c>
      <c r="V26" s="347">
        <v>825</v>
      </c>
      <c r="W26" s="44">
        <f>V26/U26*100</f>
        <v>49.136390708755215</v>
      </c>
      <c r="X26" s="64">
        <v>1582</v>
      </c>
      <c r="Y26" s="347">
        <v>757</v>
      </c>
      <c r="Z26" s="44">
        <f>Y26/X26*100</f>
        <v>47.850821744627055</v>
      </c>
      <c r="AA26" s="64">
        <v>1622</v>
      </c>
      <c r="AB26" s="347">
        <v>768</v>
      </c>
      <c r="AC26" s="44">
        <f>AB26/AA26*100</f>
        <v>47.348951911220716</v>
      </c>
      <c r="AD26" s="64">
        <v>1647</v>
      </c>
      <c r="AE26" s="347">
        <v>780</v>
      </c>
      <c r="AF26" s="44">
        <f>AE26/AD26*100</f>
        <v>47.358834244080143</v>
      </c>
      <c r="AG26" s="64">
        <v>1631</v>
      </c>
      <c r="AH26" s="347">
        <v>813</v>
      </c>
      <c r="AI26" s="44">
        <f t="shared" si="0"/>
        <v>49.846719803801349</v>
      </c>
      <c r="AJ26" s="64">
        <f>SUM(AJ27:AJ33)</f>
        <v>1661</v>
      </c>
      <c r="AK26" s="347">
        <f>SUM(AK27:AK33)</f>
        <v>800</v>
      </c>
      <c r="AL26" s="44">
        <f t="shared" si="1"/>
        <v>48.163756773028297</v>
      </c>
      <c r="AM26" s="64">
        <f>'C4'!AA26</f>
        <v>1638</v>
      </c>
      <c r="AN26" s="347">
        <f>SUM(AN27:AN33)</f>
        <v>788</v>
      </c>
      <c r="AO26" s="44">
        <f t="shared" si="2"/>
        <v>48.107448107448107</v>
      </c>
      <c r="AP26" s="64">
        <f>'C4'!AC26</f>
        <v>1640</v>
      </c>
      <c r="AQ26" s="347">
        <f>SUM(AQ27:AQ33)</f>
        <v>802</v>
      </c>
      <c r="AR26" s="44">
        <f t="shared" si="3"/>
        <v>48.90243902439024</v>
      </c>
    </row>
    <row r="27" spans="1:44" ht="15" customHeight="1">
      <c r="A27" s="512"/>
      <c r="B27" s="74" t="s">
        <v>81</v>
      </c>
      <c r="C27" s="34">
        <v>78</v>
      </c>
      <c r="D27" s="67">
        <v>28</v>
      </c>
      <c r="E27" s="44">
        <f>D27/C27*100</f>
        <v>35.897435897435898</v>
      </c>
      <c r="F27" s="34">
        <v>69</v>
      </c>
      <c r="G27" s="67">
        <v>27</v>
      </c>
      <c r="H27" s="44">
        <f>G27/F27*100</f>
        <v>39.130434782608695</v>
      </c>
      <c r="I27" s="34">
        <v>72</v>
      </c>
      <c r="J27" s="67">
        <v>29</v>
      </c>
      <c r="K27" s="44">
        <f>J27/I27*100</f>
        <v>40.277777777777779</v>
      </c>
      <c r="L27" s="34">
        <v>77</v>
      </c>
      <c r="M27" s="67">
        <v>27</v>
      </c>
      <c r="N27" s="44">
        <f>M27/L27*100</f>
        <v>35.064935064935064</v>
      </c>
      <c r="O27" s="34">
        <v>63</v>
      </c>
      <c r="P27" s="67">
        <v>29</v>
      </c>
      <c r="Q27" s="44">
        <f>P27/O27*100</f>
        <v>46.031746031746032</v>
      </c>
      <c r="R27" s="34">
        <v>74</v>
      </c>
      <c r="S27" s="67">
        <v>18</v>
      </c>
      <c r="T27" s="44">
        <f>S27/R27*100</f>
        <v>24.324324324324326</v>
      </c>
      <c r="U27" s="34">
        <v>72</v>
      </c>
      <c r="V27" s="67">
        <v>27</v>
      </c>
      <c r="W27" s="44">
        <f>V27/U27*100</f>
        <v>37.5</v>
      </c>
      <c r="X27" s="34">
        <v>66</v>
      </c>
      <c r="Y27" s="67">
        <v>25</v>
      </c>
      <c r="Z27" s="44">
        <f>Y27/X27*100</f>
        <v>37.878787878787875</v>
      </c>
      <c r="AA27" s="34">
        <v>84</v>
      </c>
      <c r="AB27" s="67">
        <v>35</v>
      </c>
      <c r="AC27" s="44">
        <f>AB27/AA27*100</f>
        <v>41.666666666666671</v>
      </c>
      <c r="AD27" s="34">
        <v>46</v>
      </c>
      <c r="AE27" s="67">
        <v>11</v>
      </c>
      <c r="AF27" s="44">
        <f>AE27/AD27*100</f>
        <v>23.913043478260871</v>
      </c>
      <c r="AG27" s="34">
        <v>55</v>
      </c>
      <c r="AH27" s="67">
        <v>24</v>
      </c>
      <c r="AI27" s="44">
        <f t="shared" si="0"/>
        <v>43.636363636363633</v>
      </c>
      <c r="AJ27" s="34">
        <v>49</v>
      </c>
      <c r="AK27" s="67">
        <v>12</v>
      </c>
      <c r="AL27" s="44">
        <f t="shared" si="1"/>
        <v>24.489795918367346</v>
      </c>
      <c r="AM27" s="34">
        <f>'C4'!AA27</f>
        <v>60</v>
      </c>
      <c r="AN27" s="67">
        <v>25</v>
      </c>
      <c r="AO27" s="44">
        <f t="shared" si="2"/>
        <v>41.666666666666671</v>
      </c>
      <c r="AP27" s="34">
        <f>'C4'!AC27</f>
        <v>54</v>
      </c>
      <c r="AQ27" s="67">
        <v>15</v>
      </c>
      <c r="AR27" s="44">
        <f t="shared" si="3"/>
        <v>27.777777777777779</v>
      </c>
    </row>
    <row r="28" spans="1:44" hidden="1">
      <c r="A28" s="512"/>
      <c r="B28" s="74" t="s">
        <v>82</v>
      </c>
      <c r="C28" s="76">
        <v>0</v>
      </c>
      <c r="D28" s="46">
        <v>0</v>
      </c>
      <c r="E28" s="47">
        <v>0</v>
      </c>
      <c r="F28" s="76">
        <v>0</v>
      </c>
      <c r="G28" s="46">
        <v>0</v>
      </c>
      <c r="H28" s="47">
        <v>0</v>
      </c>
      <c r="I28" s="76">
        <v>0</v>
      </c>
      <c r="J28" s="46">
        <v>0</v>
      </c>
      <c r="K28" s="47">
        <v>0</v>
      </c>
      <c r="L28" s="76">
        <v>0</v>
      </c>
      <c r="M28" s="46">
        <v>0</v>
      </c>
      <c r="N28" s="47">
        <v>0</v>
      </c>
      <c r="O28" s="76">
        <v>0</v>
      </c>
      <c r="P28" s="46">
        <v>0</v>
      </c>
      <c r="Q28" s="47">
        <v>0</v>
      </c>
      <c r="R28" s="76">
        <v>0</v>
      </c>
      <c r="S28" s="46">
        <v>0</v>
      </c>
      <c r="T28" s="47">
        <v>0</v>
      </c>
      <c r="U28" s="76">
        <v>0</v>
      </c>
      <c r="V28" s="46">
        <v>0</v>
      </c>
      <c r="W28" s="47">
        <v>0</v>
      </c>
      <c r="X28" s="76">
        <v>0</v>
      </c>
      <c r="Y28" s="46">
        <v>0</v>
      </c>
      <c r="Z28" s="47">
        <v>0</v>
      </c>
      <c r="AA28" s="76">
        <v>0</v>
      </c>
      <c r="AB28" s="46">
        <v>0</v>
      </c>
      <c r="AC28" s="47">
        <v>0</v>
      </c>
      <c r="AD28" s="76">
        <v>0</v>
      </c>
      <c r="AE28" s="46">
        <v>0</v>
      </c>
      <c r="AF28" s="47">
        <v>0</v>
      </c>
      <c r="AG28" s="76">
        <v>0</v>
      </c>
      <c r="AH28" s="46">
        <v>0</v>
      </c>
      <c r="AI28" s="47">
        <v>0</v>
      </c>
      <c r="AJ28" s="76">
        <v>0</v>
      </c>
      <c r="AK28" s="46">
        <v>0</v>
      </c>
      <c r="AL28" s="47">
        <v>0</v>
      </c>
      <c r="AM28" s="76">
        <f>'C4'!AA28</f>
        <v>0</v>
      </c>
      <c r="AN28" s="46">
        <v>0</v>
      </c>
      <c r="AO28" s="47">
        <v>0</v>
      </c>
      <c r="AP28" s="76">
        <f>'C4'!AC28</f>
        <v>0</v>
      </c>
      <c r="AQ28" s="46">
        <v>0</v>
      </c>
      <c r="AR28" s="47">
        <v>0</v>
      </c>
    </row>
    <row r="29" spans="1:44">
      <c r="A29" s="512"/>
      <c r="B29" s="74" t="s">
        <v>83</v>
      </c>
      <c r="C29" s="33">
        <v>1062</v>
      </c>
      <c r="D29" s="126">
        <v>547</v>
      </c>
      <c r="E29" s="44">
        <f>D29/C29*100</f>
        <v>51.506591337099813</v>
      </c>
      <c r="F29" s="33">
        <v>1061</v>
      </c>
      <c r="G29" s="126">
        <v>519</v>
      </c>
      <c r="H29" s="44">
        <f>G29/F29*100</f>
        <v>48.916116870876529</v>
      </c>
      <c r="I29" s="33">
        <v>1032</v>
      </c>
      <c r="J29" s="126">
        <v>551</v>
      </c>
      <c r="K29" s="44">
        <f>J29/I29*100</f>
        <v>53.391472868217051</v>
      </c>
      <c r="L29" s="33">
        <v>987</v>
      </c>
      <c r="M29" s="126">
        <v>530</v>
      </c>
      <c r="N29" s="44">
        <f>M29/L29*100</f>
        <v>53.698074974670718</v>
      </c>
      <c r="O29" s="33">
        <v>984</v>
      </c>
      <c r="P29" s="126">
        <v>517</v>
      </c>
      <c r="Q29" s="44">
        <f>P29/O29*100</f>
        <v>52.540650406504064</v>
      </c>
      <c r="R29" s="33">
        <v>1035</v>
      </c>
      <c r="S29" s="126">
        <v>528</v>
      </c>
      <c r="T29" s="44">
        <f>S29/R29*100</f>
        <v>51.014492753623188</v>
      </c>
      <c r="U29" s="33">
        <v>1061</v>
      </c>
      <c r="V29" s="126">
        <v>539</v>
      </c>
      <c r="W29" s="44">
        <f>V29/U29*100</f>
        <v>50.801131008482557</v>
      </c>
      <c r="X29" s="33">
        <v>967</v>
      </c>
      <c r="Y29" s="126">
        <v>494</v>
      </c>
      <c r="Z29" s="44">
        <f>Y29/X29*100</f>
        <v>51.085832471561531</v>
      </c>
      <c r="AA29" s="33">
        <v>986</v>
      </c>
      <c r="AB29" s="126">
        <v>488</v>
      </c>
      <c r="AC29" s="44">
        <f>AB29/AA29*100</f>
        <v>49.492900608519271</v>
      </c>
      <c r="AD29" s="33">
        <v>1076</v>
      </c>
      <c r="AE29" s="126">
        <v>533</v>
      </c>
      <c r="AF29" s="44">
        <f>AE29/AD29*100</f>
        <v>49.535315985130111</v>
      </c>
      <c r="AG29" s="33">
        <v>982</v>
      </c>
      <c r="AH29" s="126">
        <v>525</v>
      </c>
      <c r="AI29" s="44">
        <f>AH29/AG29*100</f>
        <v>53.462321792260695</v>
      </c>
      <c r="AJ29" s="33">
        <v>1049</v>
      </c>
      <c r="AK29" s="126">
        <v>536</v>
      </c>
      <c r="AL29" s="44">
        <f>AK29/AJ29*100</f>
        <v>51.096282173498572</v>
      </c>
      <c r="AM29" s="33">
        <f>'C4'!AA29</f>
        <v>1014</v>
      </c>
      <c r="AN29" s="126">
        <v>499</v>
      </c>
      <c r="AO29" s="44">
        <f>AN29/AM29*100</f>
        <v>49.211045364891518</v>
      </c>
      <c r="AP29" s="33">
        <f>'C4'!AC29</f>
        <v>1014</v>
      </c>
      <c r="AQ29" s="126">
        <v>519</v>
      </c>
      <c r="AR29" s="44">
        <f>AQ29/AP29*100</f>
        <v>51.183431952662716</v>
      </c>
    </row>
    <row r="30" spans="1:44">
      <c r="A30" s="512"/>
      <c r="B30" s="74" t="s">
        <v>84</v>
      </c>
      <c r="C30" s="33">
        <v>63</v>
      </c>
      <c r="D30" s="126">
        <v>30</v>
      </c>
      <c r="E30" s="44">
        <f>D30/C30*100</f>
        <v>47.619047619047613</v>
      </c>
      <c r="F30" s="33">
        <v>73</v>
      </c>
      <c r="G30" s="126">
        <v>27</v>
      </c>
      <c r="H30" s="44">
        <f>G30/F30*100</f>
        <v>36.986301369863014</v>
      </c>
      <c r="I30" s="33">
        <v>82</v>
      </c>
      <c r="J30" s="126">
        <v>37</v>
      </c>
      <c r="K30" s="44">
        <f>J30/I30*100</f>
        <v>45.121951219512198</v>
      </c>
      <c r="L30" s="33">
        <v>78</v>
      </c>
      <c r="M30" s="126">
        <v>38</v>
      </c>
      <c r="N30" s="44">
        <f>M30/L30*100</f>
        <v>48.717948717948715</v>
      </c>
      <c r="O30" s="33">
        <v>76</v>
      </c>
      <c r="P30" s="126">
        <v>42</v>
      </c>
      <c r="Q30" s="44">
        <f>P30/O30*100</f>
        <v>55.26315789473685</v>
      </c>
      <c r="R30" s="33">
        <v>72</v>
      </c>
      <c r="S30" s="126">
        <v>30</v>
      </c>
      <c r="T30" s="44">
        <f>S30/R30*100</f>
        <v>41.666666666666671</v>
      </c>
      <c r="U30" s="33">
        <v>74</v>
      </c>
      <c r="V30" s="126">
        <v>33</v>
      </c>
      <c r="W30" s="44">
        <f>V30/U30*100</f>
        <v>44.594594594594597</v>
      </c>
      <c r="X30" s="33">
        <v>71</v>
      </c>
      <c r="Y30" s="126">
        <v>29</v>
      </c>
      <c r="Z30" s="44">
        <f>Y30/X30*100</f>
        <v>40.845070422535215</v>
      </c>
      <c r="AA30" s="33">
        <v>69</v>
      </c>
      <c r="AB30" s="126">
        <v>28</v>
      </c>
      <c r="AC30" s="44">
        <f>AB30/AA30*100</f>
        <v>40.579710144927539</v>
      </c>
      <c r="AD30" s="33">
        <v>79</v>
      </c>
      <c r="AE30" s="126">
        <v>34</v>
      </c>
      <c r="AF30" s="44">
        <f>AE30/AD30*100</f>
        <v>43.037974683544306</v>
      </c>
      <c r="AG30" s="33">
        <v>80</v>
      </c>
      <c r="AH30" s="126">
        <v>27</v>
      </c>
      <c r="AI30" s="44">
        <f>AH30/AG30*100</f>
        <v>33.75</v>
      </c>
      <c r="AJ30" s="33">
        <v>79</v>
      </c>
      <c r="AK30" s="126">
        <v>24</v>
      </c>
      <c r="AL30" s="44">
        <f>AK30/AJ30*100</f>
        <v>30.37974683544304</v>
      </c>
      <c r="AM30" s="33">
        <f>'C4'!AA30</f>
        <v>78</v>
      </c>
      <c r="AN30" s="126">
        <v>36</v>
      </c>
      <c r="AO30" s="44">
        <f>AN30/AM30*100</f>
        <v>46.153846153846153</v>
      </c>
      <c r="AP30" s="33">
        <f>'C4'!AC30</f>
        <v>79</v>
      </c>
      <c r="AQ30" s="126">
        <v>39</v>
      </c>
      <c r="AR30" s="44">
        <f>AQ30/AP30*100</f>
        <v>49.367088607594937</v>
      </c>
    </row>
    <row r="31" spans="1:44">
      <c r="A31" s="512"/>
      <c r="B31" s="74" t="s">
        <v>85</v>
      </c>
      <c r="C31" s="34">
        <v>268</v>
      </c>
      <c r="D31" s="67">
        <v>114</v>
      </c>
      <c r="E31" s="44">
        <f>D31/C31*100</f>
        <v>42.537313432835823</v>
      </c>
      <c r="F31" s="34">
        <v>280</v>
      </c>
      <c r="G31" s="67">
        <v>126</v>
      </c>
      <c r="H31" s="44">
        <f>G31/F31*100</f>
        <v>45</v>
      </c>
      <c r="I31" s="34">
        <v>263</v>
      </c>
      <c r="J31" s="67">
        <v>129</v>
      </c>
      <c r="K31" s="44">
        <f>J31/I31*100</f>
        <v>49.049429657794676</v>
      </c>
      <c r="L31" s="34">
        <v>265</v>
      </c>
      <c r="M31" s="67">
        <v>132</v>
      </c>
      <c r="N31" s="44">
        <f>M31/L31*100</f>
        <v>49.811320754716981</v>
      </c>
      <c r="O31" s="34">
        <v>269</v>
      </c>
      <c r="P31" s="67">
        <v>124</v>
      </c>
      <c r="Q31" s="44">
        <f>P31/O31*100</f>
        <v>46.096654275092938</v>
      </c>
      <c r="R31" s="34">
        <v>277</v>
      </c>
      <c r="S31" s="67">
        <v>157</v>
      </c>
      <c r="T31" s="44">
        <f>S31/R31*100</f>
        <v>56.678700361010826</v>
      </c>
      <c r="U31" s="34">
        <v>263</v>
      </c>
      <c r="V31" s="67">
        <v>120</v>
      </c>
      <c r="W31" s="44">
        <f>V31/U31*100</f>
        <v>45.627376425855516</v>
      </c>
      <c r="X31" s="34">
        <v>277</v>
      </c>
      <c r="Y31" s="67">
        <v>128</v>
      </c>
      <c r="Z31" s="44">
        <f>Y31/X31*100</f>
        <v>46.209386281588451</v>
      </c>
      <c r="AA31" s="34">
        <v>274</v>
      </c>
      <c r="AB31" s="67">
        <v>124</v>
      </c>
      <c r="AC31" s="44">
        <f>AB31/AA31*100</f>
        <v>45.255474452554743</v>
      </c>
      <c r="AD31" s="34">
        <v>264</v>
      </c>
      <c r="AE31" s="67">
        <v>112</v>
      </c>
      <c r="AF31" s="44">
        <f>AE31/AD31*100</f>
        <v>42.424242424242422</v>
      </c>
      <c r="AG31" s="34">
        <v>278</v>
      </c>
      <c r="AH31" s="67">
        <v>134</v>
      </c>
      <c r="AI31" s="44">
        <f>AH31/AG31*100</f>
        <v>48.201438848920866</v>
      </c>
      <c r="AJ31" s="34">
        <v>270</v>
      </c>
      <c r="AK31" s="67">
        <v>114</v>
      </c>
      <c r="AL31" s="44">
        <f>AK31/AJ31*100</f>
        <v>42.222222222222221</v>
      </c>
      <c r="AM31" s="34">
        <f>'C4'!AA31</f>
        <v>270</v>
      </c>
      <c r="AN31" s="67">
        <v>127</v>
      </c>
      <c r="AO31" s="44">
        <f>AN31/AM31*100</f>
        <v>47.037037037037038</v>
      </c>
      <c r="AP31" s="34">
        <f>'C4'!AC31</f>
        <v>276</v>
      </c>
      <c r="AQ31" s="67">
        <v>123</v>
      </c>
      <c r="AR31" s="44">
        <f>AQ31/AP31*100</f>
        <v>44.565217391304344</v>
      </c>
    </row>
    <row r="32" spans="1:44" hidden="1">
      <c r="A32" s="512"/>
      <c r="B32" s="74" t="s">
        <v>86</v>
      </c>
      <c r="C32" s="76">
        <v>0</v>
      </c>
      <c r="D32" s="46">
        <v>0</v>
      </c>
      <c r="E32" s="47">
        <v>0</v>
      </c>
      <c r="F32" s="76">
        <v>0</v>
      </c>
      <c r="G32" s="46">
        <v>0</v>
      </c>
      <c r="H32" s="47">
        <v>0</v>
      </c>
      <c r="I32" s="76">
        <v>0</v>
      </c>
      <c r="J32" s="46">
        <v>0</v>
      </c>
      <c r="K32" s="47">
        <v>0</v>
      </c>
      <c r="L32" s="76">
        <v>0</v>
      </c>
      <c r="M32" s="46">
        <v>0</v>
      </c>
      <c r="N32" s="47">
        <v>0</v>
      </c>
      <c r="O32" s="76">
        <v>0</v>
      </c>
      <c r="P32" s="46">
        <v>0</v>
      </c>
      <c r="Q32" s="47">
        <v>0</v>
      </c>
      <c r="R32" s="76">
        <v>0</v>
      </c>
      <c r="S32" s="46">
        <v>0</v>
      </c>
      <c r="T32" s="47">
        <v>0</v>
      </c>
      <c r="U32" s="76">
        <v>0</v>
      </c>
      <c r="V32" s="46">
        <v>0</v>
      </c>
      <c r="W32" s="47">
        <v>0</v>
      </c>
      <c r="X32" s="76">
        <v>0</v>
      </c>
      <c r="Y32" s="46">
        <v>0</v>
      </c>
      <c r="Z32" s="47">
        <v>0</v>
      </c>
      <c r="AA32" s="76">
        <v>0</v>
      </c>
      <c r="AB32" s="46">
        <v>0</v>
      </c>
      <c r="AC32" s="47">
        <v>0</v>
      </c>
      <c r="AD32" s="76">
        <v>0</v>
      </c>
      <c r="AE32" s="46">
        <v>0</v>
      </c>
      <c r="AF32" s="47">
        <v>0</v>
      </c>
      <c r="AG32" s="76">
        <v>0</v>
      </c>
      <c r="AH32" s="46">
        <v>0</v>
      </c>
      <c r="AI32" s="47">
        <v>0</v>
      </c>
      <c r="AJ32" s="76">
        <v>0</v>
      </c>
      <c r="AK32" s="46">
        <v>0</v>
      </c>
      <c r="AL32" s="47">
        <v>0</v>
      </c>
      <c r="AM32" s="76">
        <f>'C4'!AA32</f>
        <v>0</v>
      </c>
      <c r="AN32" s="46">
        <v>0</v>
      </c>
      <c r="AO32" s="47">
        <v>0</v>
      </c>
      <c r="AP32" s="76">
        <f>'C4'!AC32</f>
        <v>0</v>
      </c>
      <c r="AQ32" s="46">
        <v>0</v>
      </c>
      <c r="AR32" s="47">
        <v>0</v>
      </c>
    </row>
    <row r="33" spans="1:44">
      <c r="A33" s="512"/>
      <c r="B33" s="74" t="s">
        <v>87</v>
      </c>
      <c r="C33" s="36">
        <v>261</v>
      </c>
      <c r="D33" s="68">
        <v>124</v>
      </c>
      <c r="E33" s="44">
        <f>D33/C33*100</f>
        <v>47.509578544061306</v>
      </c>
      <c r="F33" s="36">
        <v>229</v>
      </c>
      <c r="G33" s="68">
        <v>100</v>
      </c>
      <c r="H33" s="44">
        <f>G33/F33*100</f>
        <v>43.668122270742359</v>
      </c>
      <c r="I33" s="36">
        <v>183</v>
      </c>
      <c r="J33" s="68">
        <v>80</v>
      </c>
      <c r="K33" s="44">
        <f>J33/I33*100</f>
        <v>43.715846994535518</v>
      </c>
      <c r="L33" s="36">
        <v>180</v>
      </c>
      <c r="M33" s="68">
        <v>85</v>
      </c>
      <c r="N33" s="44">
        <f>M33/L33*100</f>
        <v>47.222222222222221</v>
      </c>
      <c r="O33" s="36">
        <v>215</v>
      </c>
      <c r="P33" s="68">
        <v>97</v>
      </c>
      <c r="Q33" s="44">
        <f>P33/O33*100</f>
        <v>45.116279069767437</v>
      </c>
      <c r="R33" s="36">
        <v>192</v>
      </c>
      <c r="S33" s="68">
        <v>96</v>
      </c>
      <c r="T33" s="44">
        <f>S33/R33*100</f>
        <v>50</v>
      </c>
      <c r="U33" s="36">
        <v>209</v>
      </c>
      <c r="V33" s="68">
        <v>106</v>
      </c>
      <c r="W33" s="44">
        <f>V33/U33*100</f>
        <v>50.717703349282296</v>
      </c>
      <c r="X33" s="36">
        <v>201</v>
      </c>
      <c r="Y33" s="68">
        <v>81</v>
      </c>
      <c r="Z33" s="44">
        <f>Y33/X33*100</f>
        <v>40.298507462686565</v>
      </c>
      <c r="AA33" s="36">
        <v>209</v>
      </c>
      <c r="AB33" s="68">
        <v>93</v>
      </c>
      <c r="AC33" s="44">
        <f>AB33/AA33*100</f>
        <v>44.497607655502392</v>
      </c>
      <c r="AD33" s="36">
        <v>182</v>
      </c>
      <c r="AE33" s="68">
        <v>90</v>
      </c>
      <c r="AF33" s="44">
        <f>AE33/AD33*100</f>
        <v>49.450549450549453</v>
      </c>
      <c r="AG33" s="36">
        <v>236</v>
      </c>
      <c r="AH33" s="68">
        <v>103</v>
      </c>
      <c r="AI33" s="44">
        <f>AH33/AG33*100</f>
        <v>43.644067796610173</v>
      </c>
      <c r="AJ33" s="36">
        <v>214</v>
      </c>
      <c r="AK33" s="68">
        <v>114</v>
      </c>
      <c r="AL33" s="44">
        <f>AK33/AJ33*100</f>
        <v>53.271028037383175</v>
      </c>
      <c r="AM33" s="36">
        <f>'C4'!AA33</f>
        <v>216</v>
      </c>
      <c r="AN33" s="68">
        <v>101</v>
      </c>
      <c r="AO33" s="44">
        <f>AN33/AM33*100</f>
        <v>46.75925925925926</v>
      </c>
      <c r="AP33" s="36">
        <f>'C4'!AC33</f>
        <v>217</v>
      </c>
      <c r="AQ33" s="68">
        <v>106</v>
      </c>
      <c r="AR33" s="44">
        <f>AQ33/AP33*100</f>
        <v>48.847926267281103</v>
      </c>
    </row>
    <row r="34" spans="1:44">
      <c r="A34" s="511" t="s">
        <v>23</v>
      </c>
      <c r="B34" s="89" t="s">
        <v>219</v>
      </c>
      <c r="C34" s="41">
        <v>5408</v>
      </c>
      <c r="D34" s="349">
        <v>2602</v>
      </c>
      <c r="E34" s="344">
        <f>D34/C34*100</f>
        <v>48.113905325443781</v>
      </c>
      <c r="F34" s="41">
        <v>5614</v>
      </c>
      <c r="G34" s="349">
        <v>2743</v>
      </c>
      <c r="H34" s="344">
        <f>G34/F34*100</f>
        <v>48.859992874955466</v>
      </c>
      <c r="I34" s="41">
        <v>5581</v>
      </c>
      <c r="J34" s="349">
        <v>2673</v>
      </c>
      <c r="K34" s="344">
        <f>J34/I34*100</f>
        <v>47.894642537179713</v>
      </c>
      <c r="L34" s="41">
        <v>5679</v>
      </c>
      <c r="M34" s="349">
        <v>2794</v>
      </c>
      <c r="N34" s="344">
        <f>M34/L34*100</f>
        <v>49.19880260609262</v>
      </c>
      <c r="O34" s="41">
        <v>5651</v>
      </c>
      <c r="P34" s="349">
        <v>2700</v>
      </c>
      <c r="Q34" s="344">
        <f>P34/O34*100</f>
        <v>47.779154132012032</v>
      </c>
      <c r="R34" s="41">
        <v>5482</v>
      </c>
      <c r="S34" s="349">
        <v>2636</v>
      </c>
      <c r="T34" s="344">
        <f>S34/R34*100</f>
        <v>48.084640642101419</v>
      </c>
      <c r="U34" s="41">
        <v>5731</v>
      </c>
      <c r="V34" s="349">
        <v>2809</v>
      </c>
      <c r="W34" s="344">
        <f>V34/U34*100</f>
        <v>49.014133659047289</v>
      </c>
      <c r="X34" s="41">
        <v>5908</v>
      </c>
      <c r="Y34" s="349">
        <v>2861</v>
      </c>
      <c r="Z34" s="344">
        <f>Y34/X34*100</f>
        <v>48.425863236289779</v>
      </c>
      <c r="AA34" s="41">
        <v>6128</v>
      </c>
      <c r="AB34" s="349">
        <v>2952</v>
      </c>
      <c r="AC34" s="344">
        <f>AB34/AA34*100</f>
        <v>48.172323759791126</v>
      </c>
      <c r="AD34" s="41">
        <v>6141</v>
      </c>
      <c r="AE34" s="349">
        <v>3010</v>
      </c>
      <c r="AF34" s="344">
        <f>AE34/AD34*100</f>
        <v>49.014818433479888</v>
      </c>
      <c r="AG34" s="41">
        <v>6358</v>
      </c>
      <c r="AH34" s="349">
        <v>2985</v>
      </c>
      <c r="AI34" s="344">
        <f>AH34/AG34*100</f>
        <v>46.948726014469962</v>
      </c>
      <c r="AJ34" s="41">
        <f>SUM(AJ35:AJ41)</f>
        <v>6556</v>
      </c>
      <c r="AK34" s="349">
        <f>SUM(AK35:AK41)</f>
        <v>3168</v>
      </c>
      <c r="AL34" s="344">
        <f>AK34/AJ34*100</f>
        <v>48.322147651006716</v>
      </c>
      <c r="AM34" s="41">
        <f>'C4'!AA34</f>
        <v>6666</v>
      </c>
      <c r="AN34" s="349">
        <f>SUM(AN35:AN41)</f>
        <v>3207</v>
      </c>
      <c r="AO34" s="344">
        <f>AN34/AM34*100</f>
        <v>48.109810981098114</v>
      </c>
      <c r="AP34" s="41">
        <f>'C4'!AC34</f>
        <v>6699</v>
      </c>
      <c r="AQ34" s="349">
        <f>SUM(AQ35:AQ41)</f>
        <v>3354</v>
      </c>
      <c r="AR34" s="344">
        <f>AQ34/AP34*100</f>
        <v>50.067174205105239</v>
      </c>
    </row>
    <row r="35" spans="1:44" ht="15" customHeight="1">
      <c r="A35" s="512"/>
      <c r="B35" s="74" t="s">
        <v>81</v>
      </c>
      <c r="C35" s="34">
        <v>276</v>
      </c>
      <c r="D35" s="67">
        <v>100</v>
      </c>
      <c r="E35" s="44">
        <f>D35/C35*100</f>
        <v>36.231884057971016</v>
      </c>
      <c r="F35" s="34">
        <v>309</v>
      </c>
      <c r="G35" s="67">
        <v>118</v>
      </c>
      <c r="H35" s="44">
        <f>G35/F35*100</f>
        <v>38.187702265372167</v>
      </c>
      <c r="I35" s="34">
        <v>301</v>
      </c>
      <c r="J35" s="67">
        <v>125</v>
      </c>
      <c r="K35" s="44">
        <f>J35/I35*100</f>
        <v>41.528239202657808</v>
      </c>
      <c r="L35" s="34">
        <v>279</v>
      </c>
      <c r="M35" s="67">
        <v>102</v>
      </c>
      <c r="N35" s="44">
        <f>M35/L35*100</f>
        <v>36.55913978494624</v>
      </c>
      <c r="O35" s="34">
        <v>342</v>
      </c>
      <c r="P35" s="67">
        <v>126</v>
      </c>
      <c r="Q35" s="44">
        <f>P35/O35*100</f>
        <v>36.84210526315789</v>
      </c>
      <c r="R35" s="34">
        <v>300</v>
      </c>
      <c r="S35" s="67">
        <v>111</v>
      </c>
      <c r="T35" s="44">
        <f>S35/R35*100</f>
        <v>37</v>
      </c>
      <c r="U35" s="34">
        <v>285</v>
      </c>
      <c r="V35" s="67">
        <v>97</v>
      </c>
      <c r="W35" s="44">
        <f>V35/U35*100</f>
        <v>34.035087719298247</v>
      </c>
      <c r="X35" s="34">
        <v>277</v>
      </c>
      <c r="Y35" s="67">
        <v>111</v>
      </c>
      <c r="Z35" s="44">
        <f>Y35/X35*100</f>
        <v>40.072202166064983</v>
      </c>
      <c r="AA35" s="34">
        <v>250</v>
      </c>
      <c r="AB35" s="67">
        <v>96</v>
      </c>
      <c r="AC35" s="44">
        <f>AB35/AA35*100</f>
        <v>38.4</v>
      </c>
      <c r="AD35" s="34">
        <v>267</v>
      </c>
      <c r="AE35" s="67">
        <v>103</v>
      </c>
      <c r="AF35" s="44">
        <f>AE35/AD35*100</f>
        <v>38.576779026217231</v>
      </c>
      <c r="AG35" s="34">
        <v>209</v>
      </c>
      <c r="AH35" s="67">
        <v>74</v>
      </c>
      <c r="AI35" s="44">
        <f>AH35/AG35*100</f>
        <v>35.406698564593306</v>
      </c>
      <c r="AJ35" s="34">
        <v>221</v>
      </c>
      <c r="AK35" s="67">
        <v>85</v>
      </c>
      <c r="AL35" s="44">
        <f>AK35/AJ35*100</f>
        <v>38.461538461538467</v>
      </c>
      <c r="AM35" s="34">
        <f>'C4'!AA35</f>
        <v>219</v>
      </c>
      <c r="AN35" s="67">
        <v>95</v>
      </c>
      <c r="AO35" s="44">
        <f>AN35/AM35*100</f>
        <v>43.378995433789953</v>
      </c>
      <c r="AP35" s="34">
        <f>'C4'!AC35</f>
        <v>212</v>
      </c>
      <c r="AQ35" s="67">
        <v>84</v>
      </c>
      <c r="AR35" s="44">
        <f>AQ35/AP35*100</f>
        <v>39.622641509433961</v>
      </c>
    </row>
    <row r="36" spans="1:44" hidden="1">
      <c r="A36" s="512"/>
      <c r="B36" s="74" t="s">
        <v>82</v>
      </c>
      <c r="C36" s="76">
        <v>0</v>
      </c>
      <c r="D36" s="46">
        <v>0</v>
      </c>
      <c r="E36" s="47">
        <v>0</v>
      </c>
      <c r="F36" s="76">
        <v>0</v>
      </c>
      <c r="G36" s="46">
        <v>0</v>
      </c>
      <c r="H36" s="47">
        <v>0</v>
      </c>
      <c r="I36" s="76">
        <v>0</v>
      </c>
      <c r="J36" s="46">
        <v>0</v>
      </c>
      <c r="K36" s="47">
        <v>0</v>
      </c>
      <c r="L36" s="76">
        <v>0</v>
      </c>
      <c r="M36" s="46">
        <v>0</v>
      </c>
      <c r="N36" s="47">
        <v>0</v>
      </c>
      <c r="O36" s="76">
        <v>0</v>
      </c>
      <c r="P36" s="46">
        <v>0</v>
      </c>
      <c r="Q36" s="47">
        <v>0</v>
      </c>
      <c r="R36" s="76">
        <v>0</v>
      </c>
      <c r="S36" s="46">
        <v>0</v>
      </c>
      <c r="T36" s="47">
        <v>0</v>
      </c>
      <c r="U36" s="76">
        <v>0</v>
      </c>
      <c r="V36" s="46">
        <v>0</v>
      </c>
      <c r="W36" s="47">
        <v>0</v>
      </c>
      <c r="X36" s="76">
        <v>0</v>
      </c>
      <c r="Y36" s="46">
        <v>0</v>
      </c>
      <c r="Z36" s="47">
        <v>0</v>
      </c>
      <c r="AA36" s="76">
        <v>0</v>
      </c>
      <c r="AB36" s="46">
        <v>0</v>
      </c>
      <c r="AC36" s="47">
        <v>0</v>
      </c>
      <c r="AD36" s="76">
        <v>0</v>
      </c>
      <c r="AE36" s="46">
        <v>0</v>
      </c>
      <c r="AF36" s="47">
        <v>0</v>
      </c>
      <c r="AG36" s="76">
        <v>0</v>
      </c>
      <c r="AH36" s="46">
        <v>0</v>
      </c>
      <c r="AI36" s="47">
        <v>0</v>
      </c>
      <c r="AJ36" s="76">
        <v>0</v>
      </c>
      <c r="AK36" s="46">
        <v>0</v>
      </c>
      <c r="AL36" s="47">
        <v>0</v>
      </c>
      <c r="AM36" s="76">
        <f>'C4'!AA36</f>
        <v>0</v>
      </c>
      <c r="AN36" s="46">
        <v>0</v>
      </c>
      <c r="AO36" s="47">
        <v>0</v>
      </c>
      <c r="AP36" s="76">
        <f>'C4'!AC36</f>
        <v>0</v>
      </c>
      <c r="AQ36" s="46">
        <v>0</v>
      </c>
      <c r="AR36" s="47">
        <v>0</v>
      </c>
    </row>
    <row r="37" spans="1:44">
      <c r="A37" s="512"/>
      <c r="B37" s="74" t="s">
        <v>83</v>
      </c>
      <c r="C37" s="33">
        <v>2337</v>
      </c>
      <c r="D37" s="126">
        <v>1205</v>
      </c>
      <c r="E37" s="44">
        <f>D37/C37*100</f>
        <v>51.561831407787764</v>
      </c>
      <c r="F37" s="33">
        <v>2392</v>
      </c>
      <c r="G37" s="126">
        <v>1236</v>
      </c>
      <c r="H37" s="44">
        <f>G37/F37*100</f>
        <v>51.672240802675582</v>
      </c>
      <c r="I37" s="33">
        <v>2427</v>
      </c>
      <c r="J37" s="126">
        <v>1244</v>
      </c>
      <c r="K37" s="44">
        <f>J37/I37*100</f>
        <v>51.256695508858677</v>
      </c>
      <c r="L37" s="33">
        <v>2544</v>
      </c>
      <c r="M37" s="126">
        <v>1339</v>
      </c>
      <c r="N37" s="44">
        <f>M37/L37*100</f>
        <v>52.633647798742132</v>
      </c>
      <c r="O37" s="33">
        <v>2522</v>
      </c>
      <c r="P37" s="126">
        <v>1261</v>
      </c>
      <c r="Q37" s="44">
        <f>P37/O37*100</f>
        <v>50</v>
      </c>
      <c r="R37" s="33">
        <v>2460</v>
      </c>
      <c r="S37" s="126">
        <v>1259</v>
      </c>
      <c r="T37" s="44">
        <f>S37/R37*100</f>
        <v>51.178861788617894</v>
      </c>
      <c r="U37" s="33">
        <v>2629</v>
      </c>
      <c r="V37" s="126">
        <v>1371</v>
      </c>
      <c r="W37" s="44">
        <f>V37/U37*100</f>
        <v>52.14910612400152</v>
      </c>
      <c r="X37" s="33">
        <v>2783</v>
      </c>
      <c r="Y37" s="126">
        <v>1453</v>
      </c>
      <c r="Z37" s="44">
        <f>Y37/X37*100</f>
        <v>52.209845490477903</v>
      </c>
      <c r="AA37" s="33">
        <v>2913</v>
      </c>
      <c r="AB37" s="126">
        <v>1479</v>
      </c>
      <c r="AC37" s="44">
        <f>AB37/AA37*100</f>
        <v>50.772399588053553</v>
      </c>
      <c r="AD37" s="33">
        <v>2879</v>
      </c>
      <c r="AE37" s="126">
        <v>1501</v>
      </c>
      <c r="AF37" s="44">
        <f>AE37/AD37*100</f>
        <v>52.136158388329278</v>
      </c>
      <c r="AG37" s="33">
        <v>3021</v>
      </c>
      <c r="AH37" s="126">
        <v>1512</v>
      </c>
      <c r="AI37" s="44">
        <f>AH37/AG37*100</f>
        <v>50.049652432969218</v>
      </c>
      <c r="AJ37" s="33">
        <v>3202</v>
      </c>
      <c r="AK37" s="126">
        <v>1605</v>
      </c>
      <c r="AL37" s="44">
        <f>AK37/AJ37*100</f>
        <v>50.124921923797629</v>
      </c>
      <c r="AM37" s="33">
        <f>'C4'!AA37</f>
        <v>3216</v>
      </c>
      <c r="AN37" s="126">
        <v>1628</v>
      </c>
      <c r="AO37" s="44">
        <f>AN37/AM37*100</f>
        <v>50.621890547263682</v>
      </c>
      <c r="AP37" s="33">
        <f>'C4'!AC37</f>
        <v>3184</v>
      </c>
      <c r="AQ37" s="126">
        <v>1685</v>
      </c>
      <c r="AR37" s="44">
        <f>AQ37/AP37*100</f>
        <v>52.920854271356788</v>
      </c>
    </row>
    <row r="38" spans="1:44">
      <c r="A38" s="512"/>
      <c r="B38" s="74" t="s">
        <v>84</v>
      </c>
      <c r="C38" s="33">
        <v>532</v>
      </c>
      <c r="D38" s="126">
        <v>227</v>
      </c>
      <c r="E38" s="44">
        <f>D38/C38*100</f>
        <v>42.669172932330831</v>
      </c>
      <c r="F38" s="33">
        <v>471</v>
      </c>
      <c r="G38" s="126">
        <v>216</v>
      </c>
      <c r="H38" s="44">
        <f>G38/F38*100</f>
        <v>45.859872611464972</v>
      </c>
      <c r="I38" s="33">
        <v>516</v>
      </c>
      <c r="J38" s="126">
        <v>209</v>
      </c>
      <c r="K38" s="44">
        <f>J38/I38*100</f>
        <v>40.503875968992247</v>
      </c>
      <c r="L38" s="33">
        <v>453</v>
      </c>
      <c r="M38" s="126">
        <v>185</v>
      </c>
      <c r="N38" s="44">
        <f>M38/L38*100</f>
        <v>40.838852097130243</v>
      </c>
      <c r="O38" s="33">
        <v>406</v>
      </c>
      <c r="P38" s="126">
        <v>181</v>
      </c>
      <c r="Q38" s="44">
        <f>P38/O38*100</f>
        <v>44.581280788177338</v>
      </c>
      <c r="R38" s="33">
        <v>352</v>
      </c>
      <c r="S38" s="126">
        <v>156</v>
      </c>
      <c r="T38" s="44">
        <f>S38/R38*100</f>
        <v>44.31818181818182</v>
      </c>
      <c r="U38" s="33">
        <v>398</v>
      </c>
      <c r="V38" s="126">
        <v>177</v>
      </c>
      <c r="W38" s="44">
        <f>V38/U38*100</f>
        <v>44.472361809045225</v>
      </c>
      <c r="X38" s="33">
        <v>343</v>
      </c>
      <c r="Y38" s="126">
        <v>127</v>
      </c>
      <c r="Z38" s="44">
        <f>Y38/X38*100</f>
        <v>37.026239067055393</v>
      </c>
      <c r="AA38" s="33">
        <v>397</v>
      </c>
      <c r="AB38" s="126">
        <v>148</v>
      </c>
      <c r="AC38" s="44">
        <f>AB38/AA38*100</f>
        <v>37.279596977329973</v>
      </c>
      <c r="AD38" s="33">
        <v>330</v>
      </c>
      <c r="AE38" s="126">
        <v>131</v>
      </c>
      <c r="AF38" s="44">
        <f>AE38/AD38*100</f>
        <v>39.696969696969695</v>
      </c>
      <c r="AG38" s="33">
        <v>336</v>
      </c>
      <c r="AH38" s="126">
        <v>127</v>
      </c>
      <c r="AI38" s="44">
        <f>AH38/AG38*100</f>
        <v>37.797619047619044</v>
      </c>
      <c r="AJ38" s="33">
        <v>287</v>
      </c>
      <c r="AK38" s="126">
        <v>117</v>
      </c>
      <c r="AL38" s="44">
        <f>AK38/AJ38*100</f>
        <v>40.766550522648082</v>
      </c>
      <c r="AM38" s="33">
        <f>'C4'!AA38</f>
        <v>291</v>
      </c>
      <c r="AN38" s="126">
        <v>105</v>
      </c>
      <c r="AO38" s="44">
        <f>AN38/AM38*100</f>
        <v>36.082474226804123</v>
      </c>
      <c r="AP38" s="33">
        <f>'C4'!AC38</f>
        <v>307</v>
      </c>
      <c r="AQ38" s="126">
        <v>112</v>
      </c>
      <c r="AR38" s="44">
        <f>AQ38/AP38*100</f>
        <v>36.482084690553748</v>
      </c>
    </row>
    <row r="39" spans="1:44">
      <c r="A39" s="512"/>
      <c r="B39" s="74" t="s">
        <v>85</v>
      </c>
      <c r="C39" s="34">
        <v>1224</v>
      </c>
      <c r="D39" s="67">
        <v>564</v>
      </c>
      <c r="E39" s="44">
        <f>D39/C39*100</f>
        <v>46.078431372549019</v>
      </c>
      <c r="F39" s="34">
        <v>1310</v>
      </c>
      <c r="G39" s="67">
        <v>634</v>
      </c>
      <c r="H39" s="44">
        <f>G39/F39*100</f>
        <v>48.396946564885496</v>
      </c>
      <c r="I39" s="34">
        <v>1299</v>
      </c>
      <c r="J39" s="67">
        <v>614</v>
      </c>
      <c r="K39" s="44">
        <f>J39/I39*100</f>
        <v>47.267128560431097</v>
      </c>
      <c r="L39" s="34">
        <v>1384</v>
      </c>
      <c r="M39" s="67">
        <v>668</v>
      </c>
      <c r="N39" s="44">
        <f>M39/L39*100</f>
        <v>48.265895953757223</v>
      </c>
      <c r="O39" s="34">
        <v>1405</v>
      </c>
      <c r="P39" s="67">
        <v>666</v>
      </c>
      <c r="Q39" s="44">
        <f>P39/O39*100</f>
        <v>47.402135231316727</v>
      </c>
      <c r="R39" s="34">
        <v>1426</v>
      </c>
      <c r="S39" s="67">
        <v>664</v>
      </c>
      <c r="T39" s="44">
        <f>S39/R39*100</f>
        <v>46.563814866760168</v>
      </c>
      <c r="U39" s="34">
        <v>1457</v>
      </c>
      <c r="V39" s="67">
        <v>704</v>
      </c>
      <c r="W39" s="44">
        <f>V39/U39*100</f>
        <v>48.318462594371994</v>
      </c>
      <c r="X39" s="34">
        <v>1435</v>
      </c>
      <c r="Y39" s="67">
        <v>674</v>
      </c>
      <c r="Z39" s="44">
        <f>Y39/X39*100</f>
        <v>46.968641114982582</v>
      </c>
      <c r="AA39" s="34">
        <v>1517</v>
      </c>
      <c r="AB39" s="67">
        <v>736</v>
      </c>
      <c r="AC39" s="44">
        <f>AB39/AA39*100</f>
        <v>48.516809492419249</v>
      </c>
      <c r="AD39" s="34">
        <v>1638</v>
      </c>
      <c r="AE39" s="67">
        <v>777</v>
      </c>
      <c r="AF39" s="44">
        <f>AE39/AD39*100</f>
        <v>47.435897435897431</v>
      </c>
      <c r="AG39" s="34">
        <v>1699</v>
      </c>
      <c r="AH39" s="67">
        <v>810</v>
      </c>
      <c r="AI39" s="44">
        <f>AH39/AG39*100</f>
        <v>47.675103001765748</v>
      </c>
      <c r="AJ39" s="34">
        <v>1773</v>
      </c>
      <c r="AK39" s="67">
        <v>852</v>
      </c>
      <c r="AL39" s="44">
        <f>AK39/AJ39*100</f>
        <v>48.054145516074449</v>
      </c>
      <c r="AM39" s="34">
        <f>'C4'!AA39</f>
        <v>1946</v>
      </c>
      <c r="AN39" s="67">
        <v>924</v>
      </c>
      <c r="AO39" s="44">
        <f>AN39/AM39*100</f>
        <v>47.482014388489205</v>
      </c>
      <c r="AP39" s="34">
        <f>'C4'!AC39</f>
        <v>1969</v>
      </c>
      <c r="AQ39" s="67">
        <v>968</v>
      </c>
      <c r="AR39" s="44">
        <f>AQ39/AP39*100</f>
        <v>49.162011173184354</v>
      </c>
    </row>
    <row r="40" spans="1:44" hidden="1">
      <c r="A40" s="512"/>
      <c r="B40" s="74" t="s">
        <v>86</v>
      </c>
      <c r="C40" s="76">
        <v>0</v>
      </c>
      <c r="D40" s="46">
        <v>0</v>
      </c>
      <c r="E40" s="47">
        <v>0</v>
      </c>
      <c r="F40" s="76">
        <v>0</v>
      </c>
      <c r="G40" s="46">
        <v>0</v>
      </c>
      <c r="H40" s="47">
        <v>0</v>
      </c>
      <c r="I40" s="76">
        <v>0</v>
      </c>
      <c r="J40" s="46">
        <v>0</v>
      </c>
      <c r="K40" s="47">
        <v>0</v>
      </c>
      <c r="L40" s="76">
        <v>0</v>
      </c>
      <c r="M40" s="46">
        <v>0</v>
      </c>
      <c r="N40" s="47">
        <v>0</v>
      </c>
      <c r="O40" s="76">
        <v>0</v>
      </c>
      <c r="P40" s="46">
        <v>0</v>
      </c>
      <c r="Q40" s="47">
        <v>0</v>
      </c>
      <c r="R40" s="76">
        <v>0</v>
      </c>
      <c r="S40" s="46">
        <v>0</v>
      </c>
      <c r="T40" s="47">
        <v>0</v>
      </c>
      <c r="U40" s="76">
        <v>0</v>
      </c>
      <c r="V40" s="46">
        <v>0</v>
      </c>
      <c r="W40" s="47">
        <v>0</v>
      </c>
      <c r="X40" s="76">
        <v>0</v>
      </c>
      <c r="Y40" s="46">
        <v>0</v>
      </c>
      <c r="Z40" s="47">
        <v>0</v>
      </c>
      <c r="AA40" s="76">
        <v>0</v>
      </c>
      <c r="AB40" s="46">
        <v>0</v>
      </c>
      <c r="AC40" s="47">
        <v>0</v>
      </c>
      <c r="AD40" s="76">
        <v>0</v>
      </c>
      <c r="AE40" s="46">
        <v>0</v>
      </c>
      <c r="AF40" s="47">
        <v>0</v>
      </c>
      <c r="AG40" s="76">
        <v>0</v>
      </c>
      <c r="AH40" s="46">
        <v>0</v>
      </c>
      <c r="AI40" s="47">
        <v>0</v>
      </c>
      <c r="AJ40" s="76">
        <v>0</v>
      </c>
      <c r="AK40" s="46">
        <v>0</v>
      </c>
      <c r="AL40" s="47">
        <v>0</v>
      </c>
      <c r="AM40" s="76">
        <f>'C4'!AA40</f>
        <v>0</v>
      </c>
      <c r="AN40" s="46">
        <v>0</v>
      </c>
      <c r="AO40" s="47">
        <v>0</v>
      </c>
      <c r="AP40" s="76">
        <f>'C4'!AC40</f>
        <v>0</v>
      </c>
      <c r="AQ40" s="46">
        <v>0</v>
      </c>
      <c r="AR40" s="47">
        <v>0</v>
      </c>
    </row>
    <row r="41" spans="1:44">
      <c r="A41" s="513"/>
      <c r="B41" s="100" t="s">
        <v>87</v>
      </c>
      <c r="C41" s="52">
        <v>1039</v>
      </c>
      <c r="D41" s="351">
        <v>506</v>
      </c>
      <c r="E41" s="53">
        <f>D41/C41*100</f>
        <v>48.700673724735324</v>
      </c>
      <c r="F41" s="52">
        <v>1132</v>
      </c>
      <c r="G41" s="351">
        <v>539</v>
      </c>
      <c r="H41" s="53">
        <f>G41/F41*100</f>
        <v>47.614840989399291</v>
      </c>
      <c r="I41" s="52">
        <v>1038</v>
      </c>
      <c r="J41" s="351">
        <v>481</v>
      </c>
      <c r="K41" s="53">
        <f>J41/I41*100</f>
        <v>46.339113680154142</v>
      </c>
      <c r="L41" s="52">
        <v>1019</v>
      </c>
      <c r="M41" s="351">
        <v>500</v>
      </c>
      <c r="N41" s="53">
        <f>M41/L41*100</f>
        <v>49.067713444553483</v>
      </c>
      <c r="O41" s="52">
        <v>976</v>
      </c>
      <c r="P41" s="351">
        <v>466</v>
      </c>
      <c r="Q41" s="53">
        <f>P41/O41*100</f>
        <v>47.745901639344261</v>
      </c>
      <c r="R41" s="52">
        <v>944</v>
      </c>
      <c r="S41" s="351">
        <v>446</v>
      </c>
      <c r="T41" s="53">
        <f>S41/R41*100</f>
        <v>47.245762711864408</v>
      </c>
      <c r="U41" s="52">
        <v>962</v>
      </c>
      <c r="V41" s="351">
        <v>460</v>
      </c>
      <c r="W41" s="53">
        <f>V41/U41*100</f>
        <v>47.817047817047822</v>
      </c>
      <c r="X41" s="52">
        <v>1070</v>
      </c>
      <c r="Y41" s="351">
        <v>496</v>
      </c>
      <c r="Z41" s="53">
        <f>Y41/X41*100</f>
        <v>46.355140186915889</v>
      </c>
      <c r="AA41" s="52">
        <v>1051</v>
      </c>
      <c r="AB41" s="351">
        <v>493</v>
      </c>
      <c r="AC41" s="53">
        <f>AB41/AA41*100</f>
        <v>46.907706945765938</v>
      </c>
      <c r="AD41" s="52">
        <v>1027</v>
      </c>
      <c r="AE41" s="351">
        <v>498</v>
      </c>
      <c r="AF41" s="53">
        <f>AE41/AD41*100</f>
        <v>48.490749756572541</v>
      </c>
      <c r="AG41" s="52">
        <v>1093</v>
      </c>
      <c r="AH41" s="351">
        <v>462</v>
      </c>
      <c r="AI41" s="53">
        <f>AH41/AG41*100</f>
        <v>42.268984446477589</v>
      </c>
      <c r="AJ41" s="52">
        <v>1073</v>
      </c>
      <c r="AK41" s="351">
        <v>509</v>
      </c>
      <c r="AL41" s="53">
        <f>AK41/AJ41*100</f>
        <v>47.437092264678469</v>
      </c>
      <c r="AM41" s="52">
        <f>'C4'!AA41</f>
        <v>994</v>
      </c>
      <c r="AN41" s="351">
        <v>455</v>
      </c>
      <c r="AO41" s="53">
        <f>AN41/AM41*100</f>
        <v>45.774647887323944</v>
      </c>
      <c r="AP41" s="52">
        <f>'C4'!AC41</f>
        <v>1027</v>
      </c>
      <c r="AQ41" s="351">
        <v>505</v>
      </c>
      <c r="AR41" s="53">
        <f>AQ41/AP41*100</f>
        <v>49.172346640701072</v>
      </c>
    </row>
    <row r="42" spans="1:44">
      <c r="A42" s="511" t="s">
        <v>24</v>
      </c>
      <c r="B42" s="89" t="s">
        <v>219</v>
      </c>
      <c r="C42" s="41">
        <v>1357</v>
      </c>
      <c r="D42" s="349">
        <v>682</v>
      </c>
      <c r="E42" s="344">
        <f>D42/C42*100</f>
        <v>50.257921886514367</v>
      </c>
      <c r="F42" s="41">
        <v>1282</v>
      </c>
      <c r="G42" s="349">
        <v>635</v>
      </c>
      <c r="H42" s="344">
        <f>G42/F42*100</f>
        <v>49.53198127925117</v>
      </c>
      <c r="I42" s="41">
        <v>1283</v>
      </c>
      <c r="J42" s="349">
        <v>655</v>
      </c>
      <c r="K42" s="344">
        <f>J42/I42*100</f>
        <v>51.052221356196412</v>
      </c>
      <c r="L42" s="41">
        <v>1248</v>
      </c>
      <c r="M42" s="349">
        <v>642</v>
      </c>
      <c r="N42" s="344">
        <f>M42/L42*100</f>
        <v>51.442307692307686</v>
      </c>
      <c r="O42" s="41">
        <v>1250</v>
      </c>
      <c r="P42" s="349">
        <v>607</v>
      </c>
      <c r="Q42" s="344">
        <f>P42/O42*100</f>
        <v>48.559999999999995</v>
      </c>
      <c r="R42" s="41">
        <v>1257</v>
      </c>
      <c r="S42" s="349">
        <v>646</v>
      </c>
      <c r="T42" s="344">
        <f>S42/R42*100</f>
        <v>51.392203659506762</v>
      </c>
      <c r="U42" s="41">
        <v>1270</v>
      </c>
      <c r="V42" s="349">
        <v>637</v>
      </c>
      <c r="W42" s="344">
        <f>V42/U42*100</f>
        <v>50.157480314960637</v>
      </c>
      <c r="X42" s="41">
        <v>1260</v>
      </c>
      <c r="Y42" s="349">
        <v>618</v>
      </c>
      <c r="Z42" s="344">
        <f>Y42/X42*100</f>
        <v>49.047619047619044</v>
      </c>
      <c r="AA42" s="41">
        <v>1315</v>
      </c>
      <c r="AB42" s="349">
        <v>666</v>
      </c>
      <c r="AC42" s="344">
        <f>AB42/AA42*100</f>
        <v>50.646387832699624</v>
      </c>
      <c r="AD42" s="41">
        <v>1324</v>
      </c>
      <c r="AE42" s="349">
        <v>628</v>
      </c>
      <c r="AF42" s="344">
        <f>AE42/AD42*100</f>
        <v>47.432024169184288</v>
      </c>
      <c r="AG42" s="41">
        <v>1387</v>
      </c>
      <c r="AH42" s="349">
        <v>712</v>
      </c>
      <c r="AI42" s="344">
        <f>AH42/AG42*100</f>
        <v>51.333813987022346</v>
      </c>
      <c r="AJ42" s="41">
        <f>SUM(AJ43:AJ49)</f>
        <v>1284</v>
      </c>
      <c r="AK42" s="349">
        <f>SUM(AK43:AK49)</f>
        <v>649</v>
      </c>
      <c r="AL42" s="344">
        <f>AK42/AJ42*100</f>
        <v>50.545171339563865</v>
      </c>
      <c r="AM42" s="41">
        <f>'C4'!AA42</f>
        <v>1387</v>
      </c>
      <c r="AN42" s="349">
        <f>SUM(AN43:AN49)</f>
        <v>709</v>
      </c>
      <c r="AO42" s="344">
        <f>AN42/AM42*100</f>
        <v>51.117519826964674</v>
      </c>
      <c r="AP42" s="41">
        <f>'C4'!AC42</f>
        <v>1392</v>
      </c>
      <c r="AQ42" s="349">
        <f>SUM(AQ43:AQ49)</f>
        <v>682</v>
      </c>
      <c r="AR42" s="344">
        <f>AQ42/AP42*100</f>
        <v>48.994252873563219</v>
      </c>
    </row>
    <row r="43" spans="1:44" ht="15" customHeight="1">
      <c r="A43" s="512"/>
      <c r="B43" s="74" t="s">
        <v>81</v>
      </c>
      <c r="C43" s="34">
        <v>82</v>
      </c>
      <c r="D43" s="67">
        <v>25</v>
      </c>
      <c r="E43" s="44">
        <f>D43/C43*100</f>
        <v>30.487804878048781</v>
      </c>
      <c r="F43" s="34">
        <v>79</v>
      </c>
      <c r="G43" s="67">
        <v>19</v>
      </c>
      <c r="H43" s="44">
        <f>G43/F43*100</f>
        <v>24.050632911392405</v>
      </c>
      <c r="I43" s="34">
        <v>76</v>
      </c>
      <c r="J43" s="67">
        <v>24</v>
      </c>
      <c r="K43" s="44">
        <f>J43/I43*100</f>
        <v>31.578947368421051</v>
      </c>
      <c r="L43" s="34">
        <v>54</v>
      </c>
      <c r="M43" s="67">
        <v>15</v>
      </c>
      <c r="N43" s="44">
        <f>M43/L43*100</f>
        <v>27.777777777777779</v>
      </c>
      <c r="O43" s="34">
        <v>66</v>
      </c>
      <c r="P43" s="67">
        <v>20</v>
      </c>
      <c r="Q43" s="44">
        <f>P43/O43*100</f>
        <v>30.303030303030305</v>
      </c>
      <c r="R43" s="34">
        <v>71</v>
      </c>
      <c r="S43" s="67">
        <v>20</v>
      </c>
      <c r="T43" s="44">
        <f>S43/R43*100</f>
        <v>28.169014084507044</v>
      </c>
      <c r="U43" s="34">
        <v>52</v>
      </c>
      <c r="V43" s="67">
        <v>13</v>
      </c>
      <c r="W43" s="44">
        <f>V43/U43*100</f>
        <v>25</v>
      </c>
      <c r="X43" s="34">
        <v>81</v>
      </c>
      <c r="Y43" s="67">
        <v>20</v>
      </c>
      <c r="Z43" s="44">
        <f>Y43/X43*100</f>
        <v>24.691358024691358</v>
      </c>
      <c r="AA43" s="34">
        <v>65</v>
      </c>
      <c r="AB43" s="67">
        <v>18</v>
      </c>
      <c r="AC43" s="44">
        <f>AB43/AA43*100</f>
        <v>27.692307692307693</v>
      </c>
      <c r="AD43" s="34">
        <v>86</v>
      </c>
      <c r="AE43" s="67">
        <v>29</v>
      </c>
      <c r="AF43" s="44">
        <f>AE43/AD43*100</f>
        <v>33.720930232558139</v>
      </c>
      <c r="AG43" s="34">
        <v>72</v>
      </c>
      <c r="AH43" s="67">
        <v>26</v>
      </c>
      <c r="AI43" s="44">
        <f>AH43/AG43*100</f>
        <v>36.111111111111107</v>
      </c>
      <c r="AJ43" s="34">
        <v>90</v>
      </c>
      <c r="AK43" s="67">
        <v>21</v>
      </c>
      <c r="AL43" s="44">
        <f>AK43/AJ43*100</f>
        <v>23.333333333333332</v>
      </c>
      <c r="AM43" s="34">
        <f>'C4'!AA43</f>
        <v>52</v>
      </c>
      <c r="AN43" s="67">
        <v>19</v>
      </c>
      <c r="AO43" s="44">
        <f>AN43/AM43*100</f>
        <v>36.538461538461533</v>
      </c>
      <c r="AP43" s="34">
        <f>'C4'!AC43</f>
        <v>70</v>
      </c>
      <c r="AQ43" s="67">
        <v>16</v>
      </c>
      <c r="AR43" s="44">
        <f>AQ43/AP43*100</f>
        <v>22.857142857142858</v>
      </c>
    </row>
    <row r="44" spans="1:44" hidden="1">
      <c r="A44" s="512"/>
      <c r="B44" s="74" t="s">
        <v>82</v>
      </c>
      <c r="C44" s="76">
        <v>0</v>
      </c>
      <c r="D44" s="46">
        <v>0</v>
      </c>
      <c r="E44" s="47">
        <v>0</v>
      </c>
      <c r="F44" s="76">
        <v>0</v>
      </c>
      <c r="G44" s="46">
        <v>0</v>
      </c>
      <c r="H44" s="47">
        <v>0</v>
      </c>
      <c r="I44" s="76">
        <v>0</v>
      </c>
      <c r="J44" s="46">
        <v>0</v>
      </c>
      <c r="K44" s="47">
        <v>0</v>
      </c>
      <c r="L44" s="76">
        <v>0</v>
      </c>
      <c r="M44" s="46">
        <v>0</v>
      </c>
      <c r="N44" s="47">
        <v>0</v>
      </c>
      <c r="O44" s="76">
        <v>0</v>
      </c>
      <c r="P44" s="46">
        <v>0</v>
      </c>
      <c r="Q44" s="47">
        <v>0</v>
      </c>
      <c r="R44" s="76">
        <v>0</v>
      </c>
      <c r="S44" s="46">
        <v>0</v>
      </c>
      <c r="T44" s="47">
        <v>0</v>
      </c>
      <c r="U44" s="76">
        <v>0</v>
      </c>
      <c r="V44" s="46">
        <v>0</v>
      </c>
      <c r="W44" s="47">
        <v>0</v>
      </c>
      <c r="X44" s="76">
        <v>0</v>
      </c>
      <c r="Y44" s="46">
        <v>0</v>
      </c>
      <c r="Z44" s="47">
        <v>0</v>
      </c>
      <c r="AA44" s="76">
        <v>0</v>
      </c>
      <c r="AB44" s="46">
        <v>0</v>
      </c>
      <c r="AC44" s="47">
        <v>0</v>
      </c>
      <c r="AD44" s="76">
        <v>0</v>
      </c>
      <c r="AE44" s="46">
        <v>0</v>
      </c>
      <c r="AF44" s="47">
        <v>0</v>
      </c>
      <c r="AG44" s="76">
        <v>0</v>
      </c>
      <c r="AH44" s="46">
        <v>0</v>
      </c>
      <c r="AI44" s="47">
        <v>0</v>
      </c>
      <c r="AJ44" s="76">
        <v>0</v>
      </c>
      <c r="AK44" s="46">
        <v>0</v>
      </c>
      <c r="AL44" s="47">
        <v>0</v>
      </c>
      <c r="AM44" s="76">
        <f>'C4'!AA44</f>
        <v>0</v>
      </c>
      <c r="AN44" s="46">
        <v>0</v>
      </c>
      <c r="AO44" s="47">
        <v>0</v>
      </c>
      <c r="AP44" s="76">
        <f>'C4'!AC44</f>
        <v>0</v>
      </c>
      <c r="AQ44" s="46">
        <v>0</v>
      </c>
      <c r="AR44" s="47">
        <v>0</v>
      </c>
    </row>
    <row r="45" spans="1:44">
      <c r="A45" s="512"/>
      <c r="B45" s="74" t="s">
        <v>83</v>
      </c>
      <c r="C45" s="33">
        <v>481</v>
      </c>
      <c r="D45" s="126">
        <v>267</v>
      </c>
      <c r="E45" s="44">
        <f>D45/C45*100</f>
        <v>55.509355509355508</v>
      </c>
      <c r="F45" s="33">
        <v>431</v>
      </c>
      <c r="G45" s="126">
        <v>234</v>
      </c>
      <c r="H45" s="44">
        <f>G45/F45*100</f>
        <v>54.292343387471</v>
      </c>
      <c r="I45" s="33">
        <v>415</v>
      </c>
      <c r="J45" s="126">
        <v>253</v>
      </c>
      <c r="K45" s="44">
        <f>J45/I45*100</f>
        <v>60.963855421686752</v>
      </c>
      <c r="L45" s="33">
        <v>428</v>
      </c>
      <c r="M45" s="126">
        <v>246</v>
      </c>
      <c r="N45" s="44">
        <f>M45/L45*100</f>
        <v>57.476635514018696</v>
      </c>
      <c r="O45" s="33">
        <v>431</v>
      </c>
      <c r="P45" s="126">
        <v>250</v>
      </c>
      <c r="Q45" s="44">
        <f>P45/O45*100</f>
        <v>58.004640371229698</v>
      </c>
      <c r="R45" s="33">
        <v>418</v>
      </c>
      <c r="S45" s="126">
        <v>234</v>
      </c>
      <c r="T45" s="44">
        <f>S45/R45*100</f>
        <v>55.980861244019145</v>
      </c>
      <c r="U45" s="33">
        <v>465</v>
      </c>
      <c r="V45" s="126">
        <v>260</v>
      </c>
      <c r="W45" s="44">
        <f>V45/U45*100</f>
        <v>55.913978494623649</v>
      </c>
      <c r="X45" s="33">
        <v>448</v>
      </c>
      <c r="Y45" s="126">
        <v>249</v>
      </c>
      <c r="Z45" s="44">
        <f>Y45/X45*100</f>
        <v>55.580357142857139</v>
      </c>
      <c r="AA45" s="33">
        <v>493</v>
      </c>
      <c r="AB45" s="126">
        <v>275</v>
      </c>
      <c r="AC45" s="44">
        <f>AB45/AA45*100</f>
        <v>55.780933062880322</v>
      </c>
      <c r="AD45" s="33">
        <v>481</v>
      </c>
      <c r="AE45" s="126">
        <v>262</v>
      </c>
      <c r="AF45" s="44">
        <f>AE45/AD45*100</f>
        <v>54.469854469854475</v>
      </c>
      <c r="AG45" s="33">
        <v>530</v>
      </c>
      <c r="AH45" s="126">
        <v>304</v>
      </c>
      <c r="AI45" s="44">
        <f>AH45/AG45*100</f>
        <v>57.358490566037737</v>
      </c>
      <c r="AJ45" s="33">
        <v>482</v>
      </c>
      <c r="AK45" s="126">
        <v>276</v>
      </c>
      <c r="AL45" s="44">
        <f>AK45/AJ45*100</f>
        <v>57.261410788381738</v>
      </c>
      <c r="AM45" s="33">
        <f>'C4'!AA45</f>
        <v>529</v>
      </c>
      <c r="AN45" s="126">
        <v>307</v>
      </c>
      <c r="AO45" s="44">
        <f>AN45/AM45*100</f>
        <v>58.034026465028354</v>
      </c>
      <c r="AP45" s="33">
        <f>'C4'!AC45</f>
        <v>478</v>
      </c>
      <c r="AQ45" s="126">
        <v>250</v>
      </c>
      <c r="AR45" s="44">
        <f>AQ45/AP45*100</f>
        <v>52.30125523012552</v>
      </c>
    </row>
    <row r="46" spans="1:44">
      <c r="A46" s="512"/>
      <c r="B46" s="74" t="s">
        <v>84</v>
      </c>
      <c r="C46" s="33">
        <v>285</v>
      </c>
      <c r="D46" s="126">
        <v>116</v>
      </c>
      <c r="E46" s="44">
        <f>D46/C46*100</f>
        <v>40.701754385964911</v>
      </c>
      <c r="F46" s="33">
        <v>301</v>
      </c>
      <c r="G46" s="126">
        <v>140</v>
      </c>
      <c r="H46" s="44">
        <f>G46/F46*100</f>
        <v>46.511627906976742</v>
      </c>
      <c r="I46" s="33">
        <v>198</v>
      </c>
      <c r="J46" s="126">
        <v>78</v>
      </c>
      <c r="K46" s="44">
        <f>J46/I46*100</f>
        <v>39.393939393939391</v>
      </c>
      <c r="L46" s="33">
        <v>177</v>
      </c>
      <c r="M46" s="126">
        <v>59</v>
      </c>
      <c r="N46" s="44">
        <f>M46/L46*100</f>
        <v>33.333333333333329</v>
      </c>
      <c r="O46" s="33">
        <v>180</v>
      </c>
      <c r="P46" s="126">
        <v>62</v>
      </c>
      <c r="Q46" s="44">
        <f>P46/O46*100</f>
        <v>34.444444444444443</v>
      </c>
      <c r="R46" s="33">
        <v>170</v>
      </c>
      <c r="S46" s="126">
        <v>74</v>
      </c>
      <c r="T46" s="44">
        <f>S46/R46*100</f>
        <v>43.529411764705884</v>
      </c>
      <c r="U46" s="33">
        <v>150</v>
      </c>
      <c r="V46" s="126">
        <v>53</v>
      </c>
      <c r="W46" s="44">
        <f>V46/U46*100</f>
        <v>35.333333333333336</v>
      </c>
      <c r="X46" s="33">
        <v>122</v>
      </c>
      <c r="Y46" s="126">
        <v>46</v>
      </c>
      <c r="Z46" s="44">
        <f>Y46/X46*100</f>
        <v>37.704918032786885</v>
      </c>
      <c r="AA46" s="33">
        <v>133</v>
      </c>
      <c r="AB46" s="126">
        <v>58</v>
      </c>
      <c r="AC46" s="44">
        <f>AB46/AA46*100</f>
        <v>43.609022556390975</v>
      </c>
      <c r="AD46" s="33">
        <v>114</v>
      </c>
      <c r="AE46" s="126">
        <v>48</v>
      </c>
      <c r="AF46" s="44">
        <f>AE46/AD46*100</f>
        <v>42.105263157894733</v>
      </c>
      <c r="AG46" s="33">
        <v>116</v>
      </c>
      <c r="AH46" s="126">
        <v>52</v>
      </c>
      <c r="AI46" s="44">
        <f>AH46/AG46*100</f>
        <v>44.827586206896555</v>
      </c>
      <c r="AJ46" s="33">
        <v>100</v>
      </c>
      <c r="AK46" s="126">
        <v>40</v>
      </c>
      <c r="AL46" s="44">
        <f>AK46/AJ46*100</f>
        <v>40</v>
      </c>
      <c r="AM46" s="33">
        <f>'C4'!AA46</f>
        <v>78</v>
      </c>
      <c r="AN46" s="126">
        <v>28</v>
      </c>
      <c r="AO46" s="44">
        <f>AN46/AM46*100</f>
        <v>35.897435897435898</v>
      </c>
      <c r="AP46" s="33">
        <f>'C4'!AC46</f>
        <v>7</v>
      </c>
      <c r="AQ46" s="486">
        <v>0</v>
      </c>
      <c r="AR46" s="485">
        <v>0</v>
      </c>
    </row>
    <row r="47" spans="1:44">
      <c r="A47" s="512"/>
      <c r="B47" s="74" t="s">
        <v>85</v>
      </c>
      <c r="C47" s="34">
        <v>292</v>
      </c>
      <c r="D47" s="67">
        <v>142</v>
      </c>
      <c r="E47" s="44">
        <f>D47/C47*100</f>
        <v>48.630136986301373</v>
      </c>
      <c r="F47" s="34">
        <v>285</v>
      </c>
      <c r="G47" s="67">
        <v>135</v>
      </c>
      <c r="H47" s="44">
        <f>G47/F47*100</f>
        <v>47.368421052631575</v>
      </c>
      <c r="I47" s="34">
        <v>410</v>
      </c>
      <c r="J47" s="67">
        <v>184</v>
      </c>
      <c r="K47" s="44">
        <f>J47/I47*100</f>
        <v>44.878048780487809</v>
      </c>
      <c r="L47" s="34">
        <v>408</v>
      </c>
      <c r="M47" s="67">
        <v>212</v>
      </c>
      <c r="N47" s="44">
        <f>M47/L47*100</f>
        <v>51.960784313725497</v>
      </c>
      <c r="O47" s="34">
        <v>410</v>
      </c>
      <c r="P47" s="67">
        <v>184</v>
      </c>
      <c r="Q47" s="44">
        <f>P47/O47*100</f>
        <v>44.878048780487809</v>
      </c>
      <c r="R47" s="34">
        <v>405</v>
      </c>
      <c r="S47" s="67">
        <v>200</v>
      </c>
      <c r="T47" s="44">
        <f>S47/R47*100</f>
        <v>49.382716049382715</v>
      </c>
      <c r="U47" s="34">
        <v>413</v>
      </c>
      <c r="V47" s="67">
        <v>196</v>
      </c>
      <c r="W47" s="44">
        <f>V47/U47*100</f>
        <v>47.457627118644069</v>
      </c>
      <c r="X47" s="34">
        <v>405</v>
      </c>
      <c r="Y47" s="67">
        <v>185</v>
      </c>
      <c r="Z47" s="44">
        <f>Y47/X47*100</f>
        <v>45.679012345679013</v>
      </c>
      <c r="AA47" s="34">
        <v>410</v>
      </c>
      <c r="AB47" s="67">
        <v>191</v>
      </c>
      <c r="AC47" s="44">
        <f>AB47/AA47*100</f>
        <v>46.585365853658537</v>
      </c>
      <c r="AD47" s="34">
        <v>517</v>
      </c>
      <c r="AE47" s="67">
        <v>214</v>
      </c>
      <c r="AF47" s="44">
        <f>AE47/AD47*100</f>
        <v>41.392649903288202</v>
      </c>
      <c r="AG47" s="34">
        <v>523</v>
      </c>
      <c r="AH47" s="67">
        <v>240</v>
      </c>
      <c r="AI47" s="44">
        <f>AH47/AG47*100</f>
        <v>45.88910133843212</v>
      </c>
      <c r="AJ47" s="34">
        <v>506</v>
      </c>
      <c r="AK47" s="67">
        <v>244</v>
      </c>
      <c r="AL47" s="44">
        <f>AK47/AJ47*100</f>
        <v>48.221343873517789</v>
      </c>
      <c r="AM47" s="34">
        <f>'C4'!AA47</f>
        <v>584</v>
      </c>
      <c r="AN47" s="67">
        <v>263</v>
      </c>
      <c r="AO47" s="44">
        <f>AN47/AM47*100</f>
        <v>45.034246575342465</v>
      </c>
      <c r="AP47" s="34">
        <f>'C4'!AC47</f>
        <v>783</v>
      </c>
      <c r="AQ47" s="67">
        <v>367</v>
      </c>
      <c r="AR47" s="44">
        <f>AQ47/AP47*100</f>
        <v>46.871008939974459</v>
      </c>
    </row>
    <row r="48" spans="1:44" hidden="1">
      <c r="A48" s="512"/>
      <c r="B48" s="74" t="s">
        <v>86</v>
      </c>
      <c r="C48" s="76">
        <v>0</v>
      </c>
      <c r="D48" s="46">
        <v>0</v>
      </c>
      <c r="E48" s="47">
        <v>0</v>
      </c>
      <c r="F48" s="76">
        <v>0</v>
      </c>
      <c r="G48" s="46">
        <v>0</v>
      </c>
      <c r="H48" s="47">
        <v>0</v>
      </c>
      <c r="I48" s="76">
        <v>0</v>
      </c>
      <c r="J48" s="46">
        <v>0</v>
      </c>
      <c r="K48" s="47">
        <v>0</v>
      </c>
      <c r="L48" s="76">
        <v>0</v>
      </c>
      <c r="M48" s="46">
        <v>0</v>
      </c>
      <c r="N48" s="47">
        <v>0</v>
      </c>
      <c r="O48" s="76">
        <v>0</v>
      </c>
      <c r="P48" s="46">
        <v>0</v>
      </c>
      <c r="Q48" s="47">
        <v>0</v>
      </c>
      <c r="R48" s="76">
        <v>0</v>
      </c>
      <c r="S48" s="46">
        <v>0</v>
      </c>
      <c r="T48" s="47">
        <v>0</v>
      </c>
      <c r="U48" s="76">
        <v>0</v>
      </c>
      <c r="V48" s="46">
        <v>0</v>
      </c>
      <c r="W48" s="47">
        <v>0</v>
      </c>
      <c r="X48" s="76">
        <v>0</v>
      </c>
      <c r="Y48" s="46">
        <v>0</v>
      </c>
      <c r="Z48" s="47">
        <v>0</v>
      </c>
      <c r="AA48" s="76">
        <v>0</v>
      </c>
      <c r="AB48" s="46">
        <v>0</v>
      </c>
      <c r="AC48" s="47">
        <v>0</v>
      </c>
      <c r="AD48" s="76">
        <v>0</v>
      </c>
      <c r="AE48" s="46">
        <v>0</v>
      </c>
      <c r="AF48" s="47">
        <v>0</v>
      </c>
      <c r="AG48" s="76">
        <v>0</v>
      </c>
      <c r="AH48" s="46">
        <v>0</v>
      </c>
      <c r="AI48" s="47">
        <v>0</v>
      </c>
      <c r="AJ48" s="76">
        <v>0</v>
      </c>
      <c r="AK48" s="46">
        <v>0</v>
      </c>
      <c r="AL48" s="47">
        <v>0</v>
      </c>
      <c r="AM48" s="76">
        <f>'C4'!AA48</f>
        <v>0</v>
      </c>
      <c r="AN48" s="46">
        <v>0</v>
      </c>
      <c r="AO48" s="47">
        <v>0</v>
      </c>
      <c r="AP48" s="76">
        <f>'C4'!AC48</f>
        <v>0</v>
      </c>
      <c r="AQ48" s="46">
        <v>0</v>
      </c>
      <c r="AR48" s="47">
        <v>0</v>
      </c>
    </row>
    <row r="49" spans="1:44" ht="15.75" thickBot="1">
      <c r="A49" s="516"/>
      <c r="B49" s="102" t="s">
        <v>87</v>
      </c>
      <c r="C49" s="59">
        <v>217</v>
      </c>
      <c r="D49" s="353">
        <v>132</v>
      </c>
      <c r="E49" s="60">
        <f>D49/C49*100</f>
        <v>60.829493087557609</v>
      </c>
      <c r="F49" s="59">
        <v>186</v>
      </c>
      <c r="G49" s="353">
        <v>107</v>
      </c>
      <c r="H49" s="60">
        <f>G49/F49*100</f>
        <v>57.526881720430111</v>
      </c>
      <c r="I49" s="59">
        <v>184</v>
      </c>
      <c r="J49" s="353">
        <v>116</v>
      </c>
      <c r="K49" s="60">
        <f>J49/I49*100</f>
        <v>63.04347826086957</v>
      </c>
      <c r="L49" s="59">
        <v>181</v>
      </c>
      <c r="M49" s="353">
        <v>110</v>
      </c>
      <c r="N49" s="60">
        <f>M49/L49*100</f>
        <v>60.773480662983424</v>
      </c>
      <c r="O49" s="59">
        <v>163</v>
      </c>
      <c r="P49" s="353">
        <v>91</v>
      </c>
      <c r="Q49" s="60">
        <f>P49/O49*100</f>
        <v>55.828220858895705</v>
      </c>
      <c r="R49" s="59">
        <v>193</v>
      </c>
      <c r="S49" s="353">
        <v>118</v>
      </c>
      <c r="T49" s="60">
        <f>S49/R49*100</f>
        <v>61.139896373056992</v>
      </c>
      <c r="U49" s="59">
        <v>190</v>
      </c>
      <c r="V49" s="353">
        <v>115</v>
      </c>
      <c r="W49" s="60">
        <f>V49/U49*100</f>
        <v>60.526315789473685</v>
      </c>
      <c r="X49" s="59">
        <v>204</v>
      </c>
      <c r="Y49" s="353">
        <v>118</v>
      </c>
      <c r="Z49" s="60">
        <f>Y49/X49*100</f>
        <v>57.843137254901968</v>
      </c>
      <c r="AA49" s="59">
        <v>214</v>
      </c>
      <c r="AB49" s="353">
        <v>124</v>
      </c>
      <c r="AC49" s="60">
        <f>AB49/AA49*100</f>
        <v>57.943925233644855</v>
      </c>
      <c r="AD49" s="59">
        <v>126</v>
      </c>
      <c r="AE49" s="353">
        <v>75</v>
      </c>
      <c r="AF49" s="60">
        <f>AE49/AD49*100</f>
        <v>59.523809523809526</v>
      </c>
      <c r="AG49" s="59">
        <v>146</v>
      </c>
      <c r="AH49" s="353">
        <v>90</v>
      </c>
      <c r="AI49" s="60">
        <f>AH49/AG49*100</f>
        <v>61.643835616438359</v>
      </c>
      <c r="AJ49" s="59">
        <v>106</v>
      </c>
      <c r="AK49" s="353">
        <v>68</v>
      </c>
      <c r="AL49" s="60">
        <f>AK49/AJ49*100</f>
        <v>64.15094339622641</v>
      </c>
      <c r="AM49" s="59">
        <f>'C4'!AA49</f>
        <v>144</v>
      </c>
      <c r="AN49" s="353">
        <v>92</v>
      </c>
      <c r="AO49" s="60">
        <f>AN49/AM49*100</f>
        <v>63.888888888888886</v>
      </c>
      <c r="AP49" s="59">
        <f>'C4'!AC49</f>
        <v>54</v>
      </c>
      <c r="AQ49" s="353">
        <v>49</v>
      </c>
      <c r="AR49" s="60">
        <f>AQ49/AP49*100</f>
        <v>90.740740740740748</v>
      </c>
    </row>
    <row r="50" spans="1:44" ht="15.75" thickTop="1">
      <c r="A50" s="514" t="s">
        <v>3</v>
      </c>
      <c r="B50" s="89" t="s">
        <v>219</v>
      </c>
      <c r="C50" s="64">
        <v>66077</v>
      </c>
      <c r="D50" s="347">
        <v>32021</v>
      </c>
      <c r="E50" s="44">
        <f>D50/C50*100</f>
        <v>48.460129848510071</v>
      </c>
      <c r="F50" s="64">
        <v>63805</v>
      </c>
      <c r="G50" s="347">
        <v>30833</v>
      </c>
      <c r="H50" s="44">
        <f>G50/F50*100</f>
        <v>48.323799075307576</v>
      </c>
      <c r="I50" s="64">
        <v>62698</v>
      </c>
      <c r="J50" s="347">
        <v>30269</v>
      </c>
      <c r="K50" s="44">
        <f>J50/I50*100</f>
        <v>48.277457016172761</v>
      </c>
      <c r="L50" s="64">
        <v>61363</v>
      </c>
      <c r="M50" s="347">
        <v>29485</v>
      </c>
      <c r="N50" s="44">
        <f>M50/L50*100</f>
        <v>48.050127927252575</v>
      </c>
      <c r="O50" s="64">
        <v>60127</v>
      </c>
      <c r="P50" s="347">
        <v>28967</v>
      </c>
      <c r="Q50" s="44">
        <f>P50/O50*100</f>
        <v>48.176360037919736</v>
      </c>
      <c r="R50" s="64">
        <v>58312</v>
      </c>
      <c r="S50" s="347">
        <v>28066</v>
      </c>
      <c r="T50" s="44">
        <f>S50/R50*100</f>
        <v>48.130744958156122</v>
      </c>
      <c r="U50" s="64">
        <v>57747</v>
      </c>
      <c r="V50" s="347">
        <v>27925</v>
      </c>
      <c r="W50" s="44">
        <f>V50/U50*100</f>
        <v>48.357490432403416</v>
      </c>
      <c r="X50" s="64">
        <v>57537</v>
      </c>
      <c r="Y50" s="347">
        <v>27439</v>
      </c>
      <c r="Z50" s="44">
        <f>Y50/X50*100</f>
        <v>47.689312963831973</v>
      </c>
      <c r="AA50" s="64">
        <v>58709</v>
      </c>
      <c r="AB50" s="347">
        <v>28395</v>
      </c>
      <c r="AC50" s="44">
        <f>AB50/AA50*100</f>
        <v>48.36566795550938</v>
      </c>
      <c r="AD50" s="64">
        <v>57400</v>
      </c>
      <c r="AE50" s="347">
        <v>27735</v>
      </c>
      <c r="AF50" s="44">
        <f>AE50/AD50*100</f>
        <v>48.318815331010448</v>
      </c>
      <c r="AG50" s="64">
        <v>57622</v>
      </c>
      <c r="AH50" s="347">
        <v>27718</v>
      </c>
      <c r="AI50" s="44">
        <f>AH50/AG50*100</f>
        <v>48.10315504494811</v>
      </c>
      <c r="AJ50" s="64">
        <f>SUM(AJ51:AJ57)</f>
        <v>58690</v>
      </c>
      <c r="AK50" s="347">
        <f>SUM(AK51:AK57)</f>
        <v>28100</v>
      </c>
      <c r="AL50" s="44">
        <f>AK50/AJ50*100</f>
        <v>47.878684614073947</v>
      </c>
      <c r="AM50" s="64">
        <f>'C4'!AA50</f>
        <v>58968</v>
      </c>
      <c r="AN50" s="347">
        <f>SUM(AN51:AN57)</f>
        <v>28713</v>
      </c>
      <c r="AO50" s="44">
        <f>AN50/AM50*100</f>
        <v>48.692511192511191</v>
      </c>
      <c r="AP50" s="64">
        <f>'C4'!AC50</f>
        <v>59128</v>
      </c>
      <c r="AQ50" s="347">
        <f>SUM(AQ51:AQ57)</f>
        <v>28732</v>
      </c>
      <c r="AR50" s="44">
        <f>AQ50/AP50*100</f>
        <v>48.592883236368557</v>
      </c>
    </row>
    <row r="51" spans="1:44">
      <c r="A51" s="514"/>
      <c r="B51" s="74" t="s">
        <v>81</v>
      </c>
      <c r="C51" s="34">
        <v>3031</v>
      </c>
      <c r="D51" s="67">
        <v>1116</v>
      </c>
      <c r="E51" s="44">
        <f>D51/C51*100</f>
        <v>36.819531507753219</v>
      </c>
      <c r="F51" s="34">
        <v>3030</v>
      </c>
      <c r="G51" s="67">
        <v>1075</v>
      </c>
      <c r="H51" s="44">
        <f>G51/F51*100</f>
        <v>35.478547854785482</v>
      </c>
      <c r="I51" s="34">
        <v>2963</v>
      </c>
      <c r="J51" s="67">
        <v>1074</v>
      </c>
      <c r="K51" s="44">
        <f>J51/I51*100</f>
        <v>36.2470469119136</v>
      </c>
      <c r="L51" s="34">
        <v>2794</v>
      </c>
      <c r="M51" s="67">
        <v>971</v>
      </c>
      <c r="N51" s="44">
        <f>M51/L51*100</f>
        <v>34.753042233357192</v>
      </c>
      <c r="O51" s="34">
        <v>2890</v>
      </c>
      <c r="P51" s="67">
        <v>1118</v>
      </c>
      <c r="Q51" s="44">
        <f>P51/O51*100</f>
        <v>38.685121107266433</v>
      </c>
      <c r="R51" s="34">
        <v>2553</v>
      </c>
      <c r="S51" s="67">
        <v>941</v>
      </c>
      <c r="T51" s="44">
        <f>S51/R51*100</f>
        <v>36.858597728162948</v>
      </c>
      <c r="U51" s="34">
        <v>2485</v>
      </c>
      <c r="V51" s="67">
        <v>916</v>
      </c>
      <c r="W51" s="44">
        <f>V51/U51*100</f>
        <v>36.861167002012074</v>
      </c>
      <c r="X51" s="34">
        <v>2414</v>
      </c>
      <c r="Y51" s="67">
        <v>852</v>
      </c>
      <c r="Z51" s="44">
        <f>Y51/X51*100</f>
        <v>35.294117647058826</v>
      </c>
      <c r="AA51" s="34">
        <v>2417</v>
      </c>
      <c r="AB51" s="67">
        <v>900</v>
      </c>
      <c r="AC51" s="44">
        <f>AB51/AA51*100</f>
        <v>37.236243276789409</v>
      </c>
      <c r="AD51" s="34">
        <v>2343</v>
      </c>
      <c r="AE51" s="67">
        <v>835</v>
      </c>
      <c r="AF51" s="44">
        <f>AE51/AD51*100</f>
        <v>35.638070849338455</v>
      </c>
      <c r="AG51" s="34">
        <v>2291</v>
      </c>
      <c r="AH51" s="67">
        <v>783</v>
      </c>
      <c r="AI51" s="44">
        <f>AH51/AG51*100</f>
        <v>34.177215189873415</v>
      </c>
      <c r="AJ51" s="34">
        <v>2251</v>
      </c>
      <c r="AK51" s="67">
        <v>776</v>
      </c>
      <c r="AL51" s="44">
        <f>AK51/AJ51*100</f>
        <v>34.473567303420708</v>
      </c>
      <c r="AM51" s="34">
        <f>'C4'!AA51</f>
        <v>2243</v>
      </c>
      <c r="AN51" s="67">
        <v>877</v>
      </c>
      <c r="AO51" s="44">
        <f>AN51/AM51*100</f>
        <v>39.099420419081589</v>
      </c>
      <c r="AP51" s="34">
        <f>'C4'!AC51</f>
        <v>2441</v>
      </c>
      <c r="AQ51" s="67">
        <v>881</v>
      </c>
      <c r="AR51" s="44">
        <f>AQ51/AP51*100</f>
        <v>36.091765669807458</v>
      </c>
    </row>
    <row r="52" spans="1:44" hidden="1">
      <c r="A52" s="514"/>
      <c r="B52" s="74" t="s">
        <v>82</v>
      </c>
      <c r="C52" s="76">
        <v>0</v>
      </c>
      <c r="D52" s="46">
        <v>0</v>
      </c>
      <c r="E52" s="47">
        <v>0</v>
      </c>
      <c r="F52" s="76">
        <v>0</v>
      </c>
      <c r="G52" s="46">
        <v>0</v>
      </c>
      <c r="H52" s="47">
        <v>0</v>
      </c>
      <c r="I52" s="76">
        <v>0</v>
      </c>
      <c r="J52" s="46">
        <v>0</v>
      </c>
      <c r="K52" s="47">
        <v>0</v>
      </c>
      <c r="L52" s="76">
        <v>0</v>
      </c>
      <c r="M52" s="46">
        <v>0</v>
      </c>
      <c r="N52" s="47">
        <v>0</v>
      </c>
      <c r="O52" s="76">
        <v>0</v>
      </c>
      <c r="P52" s="46">
        <v>0</v>
      </c>
      <c r="Q52" s="47">
        <v>0</v>
      </c>
      <c r="R52" s="76">
        <v>0</v>
      </c>
      <c r="S52" s="46">
        <v>0</v>
      </c>
      <c r="T52" s="47">
        <v>0</v>
      </c>
      <c r="U52" s="76">
        <v>0</v>
      </c>
      <c r="V52" s="46">
        <v>0</v>
      </c>
      <c r="W52" s="47">
        <v>0</v>
      </c>
      <c r="X52" s="76">
        <v>0</v>
      </c>
      <c r="Y52" s="46">
        <v>0</v>
      </c>
      <c r="Z52" s="47">
        <v>0</v>
      </c>
      <c r="AA52" s="76">
        <v>0</v>
      </c>
      <c r="AB52" s="46">
        <v>0</v>
      </c>
      <c r="AC52" s="47">
        <v>0</v>
      </c>
      <c r="AD52" s="76">
        <v>0</v>
      </c>
      <c r="AE52" s="46">
        <v>0</v>
      </c>
      <c r="AF52" s="47">
        <v>0</v>
      </c>
      <c r="AG52" s="76">
        <v>0</v>
      </c>
      <c r="AH52" s="46">
        <v>0</v>
      </c>
      <c r="AI52" s="47">
        <v>0</v>
      </c>
      <c r="AJ52" s="76">
        <v>0</v>
      </c>
      <c r="AK52" s="46">
        <v>0</v>
      </c>
      <c r="AL52" s="47">
        <v>0</v>
      </c>
      <c r="AM52" s="76">
        <f>'C4'!AA52</f>
        <v>0</v>
      </c>
      <c r="AN52" s="46">
        <v>0</v>
      </c>
      <c r="AO52" s="47">
        <v>0</v>
      </c>
      <c r="AP52" s="76">
        <f>'C4'!AC52</f>
        <v>0</v>
      </c>
      <c r="AQ52" s="46">
        <v>0</v>
      </c>
      <c r="AR52" s="47">
        <v>0</v>
      </c>
    </row>
    <row r="53" spans="1:44">
      <c r="A53" s="514"/>
      <c r="B53" s="74" t="s">
        <v>83</v>
      </c>
      <c r="C53" s="33">
        <v>26624</v>
      </c>
      <c r="D53" s="126">
        <v>13711</v>
      </c>
      <c r="E53" s="44">
        <f>D53/C53*100</f>
        <v>51.49864783653846</v>
      </c>
      <c r="F53" s="33">
        <v>25305</v>
      </c>
      <c r="G53" s="126">
        <v>13114</v>
      </c>
      <c r="H53" s="44">
        <f>G53/F53*100</f>
        <v>51.823750246986769</v>
      </c>
      <c r="I53" s="33">
        <v>25191</v>
      </c>
      <c r="J53" s="126">
        <v>12965</v>
      </c>
      <c r="K53" s="44">
        <f>J53/I53*100</f>
        <v>51.466793696161325</v>
      </c>
      <c r="L53" s="33">
        <v>24868</v>
      </c>
      <c r="M53" s="126">
        <v>12855</v>
      </c>
      <c r="N53" s="44">
        <f>M53/L53*100</f>
        <v>51.692938716422709</v>
      </c>
      <c r="O53" s="33">
        <v>23989</v>
      </c>
      <c r="P53" s="126">
        <v>12471</v>
      </c>
      <c r="Q53" s="44">
        <f>P53/O53*100</f>
        <v>51.98632706657218</v>
      </c>
      <c r="R53" s="33">
        <v>23930</v>
      </c>
      <c r="S53" s="126">
        <v>12262</v>
      </c>
      <c r="T53" s="44">
        <f>S53/R53*100</f>
        <v>51.241119933138322</v>
      </c>
      <c r="U53" s="33">
        <v>24332</v>
      </c>
      <c r="V53" s="126">
        <v>12662</v>
      </c>
      <c r="W53" s="44">
        <f>V53/U53*100</f>
        <v>52.03846786125267</v>
      </c>
      <c r="X53" s="33">
        <v>24456</v>
      </c>
      <c r="Y53" s="126">
        <v>12672</v>
      </c>
      <c r="Z53" s="44">
        <f>Y53/X53*100</f>
        <v>51.815505397448483</v>
      </c>
      <c r="AA53" s="33">
        <v>25177</v>
      </c>
      <c r="AB53" s="126">
        <v>13139</v>
      </c>
      <c r="AC53" s="44">
        <f>AB53/AA53*100</f>
        <v>52.186519442348178</v>
      </c>
      <c r="AD53" s="33">
        <v>24527</v>
      </c>
      <c r="AE53" s="126">
        <v>12733</v>
      </c>
      <c r="AF53" s="44">
        <f>AE53/AD53*100</f>
        <v>51.914216985363069</v>
      </c>
      <c r="AG53" s="33">
        <v>24946</v>
      </c>
      <c r="AH53" s="126">
        <v>12997</v>
      </c>
      <c r="AI53" s="44">
        <f>AH53/AG53*100</f>
        <v>52.100537160266178</v>
      </c>
      <c r="AJ53" s="33">
        <v>25538</v>
      </c>
      <c r="AK53" s="126">
        <v>13125</v>
      </c>
      <c r="AL53" s="44">
        <f>AK53/AJ53*100</f>
        <v>51.394001096405361</v>
      </c>
      <c r="AM53" s="33">
        <f>'C4'!AA53</f>
        <v>25157</v>
      </c>
      <c r="AN53" s="126">
        <v>13072</v>
      </c>
      <c r="AO53" s="44">
        <f>AN53/AM53*100</f>
        <v>51.961680645545968</v>
      </c>
      <c r="AP53" s="33">
        <f>'C4'!AC53</f>
        <v>24892</v>
      </c>
      <c r="AQ53" s="126">
        <v>12958</v>
      </c>
      <c r="AR53" s="44">
        <f>AQ53/AP53*100</f>
        <v>52.056885746424555</v>
      </c>
    </row>
    <row r="54" spans="1:44">
      <c r="A54" s="514"/>
      <c r="B54" s="74" t="s">
        <v>84</v>
      </c>
      <c r="C54" s="33">
        <v>7325</v>
      </c>
      <c r="D54" s="126">
        <v>3080</v>
      </c>
      <c r="E54" s="44">
        <f>D54/C54*100</f>
        <v>42.047781569965871</v>
      </c>
      <c r="F54" s="33">
        <v>6979</v>
      </c>
      <c r="G54" s="126">
        <v>2871</v>
      </c>
      <c r="H54" s="44">
        <f>G54/F54*100</f>
        <v>41.137698810717865</v>
      </c>
      <c r="I54" s="33">
        <v>6889</v>
      </c>
      <c r="J54" s="126">
        <v>2856</v>
      </c>
      <c r="K54" s="44">
        <f>J54/I54*100</f>
        <v>41.457395848454063</v>
      </c>
      <c r="L54" s="33">
        <v>6401</v>
      </c>
      <c r="M54" s="126">
        <v>2575</v>
      </c>
      <c r="N54" s="44">
        <f>M54/L54*100</f>
        <v>40.228089361037341</v>
      </c>
      <c r="O54" s="33">
        <v>6161</v>
      </c>
      <c r="P54" s="126">
        <v>2523</v>
      </c>
      <c r="Q54" s="44">
        <f>P54/O54*100</f>
        <v>40.951144294757349</v>
      </c>
      <c r="R54" s="33">
        <v>5724</v>
      </c>
      <c r="S54" s="126">
        <v>2333</v>
      </c>
      <c r="T54" s="44">
        <f>S54/R54*100</f>
        <v>40.758211041229906</v>
      </c>
      <c r="U54" s="33">
        <v>5357</v>
      </c>
      <c r="V54" s="126">
        <v>2140</v>
      </c>
      <c r="W54" s="44">
        <f>V54/U54*100</f>
        <v>39.947731939518391</v>
      </c>
      <c r="X54" s="33">
        <v>5497</v>
      </c>
      <c r="Y54" s="126">
        <v>2105</v>
      </c>
      <c r="Z54" s="44">
        <f>Y54/X54*100</f>
        <v>38.293614698926689</v>
      </c>
      <c r="AA54" s="33">
        <v>5573</v>
      </c>
      <c r="AB54" s="126">
        <v>2251</v>
      </c>
      <c r="AC54" s="44">
        <f>AB54/AA54*100</f>
        <v>40.391171720796699</v>
      </c>
      <c r="AD54" s="33">
        <v>5555</v>
      </c>
      <c r="AE54" s="126">
        <v>2260</v>
      </c>
      <c r="AF54" s="44">
        <f>AE54/AD54*100</f>
        <v>40.684068406840687</v>
      </c>
      <c r="AG54" s="33">
        <v>5338</v>
      </c>
      <c r="AH54" s="126">
        <v>2078</v>
      </c>
      <c r="AI54" s="44">
        <f>AH54/AG54*100</f>
        <v>38.928437617085052</v>
      </c>
      <c r="AJ54" s="33">
        <v>5090</v>
      </c>
      <c r="AK54" s="126">
        <v>2025</v>
      </c>
      <c r="AL54" s="44">
        <f>AK54/AJ54*100</f>
        <v>39.783889980353635</v>
      </c>
      <c r="AM54" s="33">
        <f>'C4'!AA54</f>
        <v>5159</v>
      </c>
      <c r="AN54" s="126">
        <v>2198</v>
      </c>
      <c r="AO54" s="44">
        <f>AN54/AM54*100</f>
        <v>42.605156037991861</v>
      </c>
      <c r="AP54" s="33">
        <f>'C4'!AC54</f>
        <v>5356</v>
      </c>
      <c r="AQ54" s="126">
        <v>2179</v>
      </c>
      <c r="AR54" s="44">
        <f>AQ54/AP54*100</f>
        <v>40.683345780433164</v>
      </c>
    </row>
    <row r="55" spans="1:44">
      <c r="A55" s="514"/>
      <c r="B55" s="74" t="s">
        <v>85</v>
      </c>
      <c r="C55" s="34">
        <v>11501</v>
      </c>
      <c r="D55" s="67">
        <v>5556</v>
      </c>
      <c r="E55" s="44">
        <f>D55/C55*100</f>
        <v>48.308842709329625</v>
      </c>
      <c r="F55" s="34">
        <v>11431</v>
      </c>
      <c r="G55" s="67">
        <v>5476</v>
      </c>
      <c r="H55" s="44">
        <f>G55/F55*100</f>
        <v>47.904820225702039</v>
      </c>
      <c r="I55" s="34">
        <v>11696</v>
      </c>
      <c r="J55" s="67">
        <v>5622</v>
      </c>
      <c r="K55" s="44">
        <f>J55/I55*100</f>
        <v>48.067715458276332</v>
      </c>
      <c r="L55" s="34">
        <v>11536</v>
      </c>
      <c r="M55" s="34">
        <v>5542</v>
      </c>
      <c r="N55" s="44">
        <f>M55/L55*100</f>
        <v>48.04091539528433</v>
      </c>
      <c r="O55" s="34">
        <v>11691</v>
      </c>
      <c r="P55" s="67">
        <v>5502</v>
      </c>
      <c r="Q55" s="44">
        <f>P55/O55*100</f>
        <v>47.061842442904798</v>
      </c>
      <c r="R55" s="34">
        <v>11335</v>
      </c>
      <c r="S55" s="67">
        <v>5408</v>
      </c>
      <c r="T55" s="44">
        <f>S55/R55*100</f>
        <v>47.710630789589764</v>
      </c>
      <c r="U55" s="34">
        <v>11638</v>
      </c>
      <c r="V55" s="67">
        <v>5519</v>
      </c>
      <c r="W55" s="44">
        <f>V55/U55*100</f>
        <v>47.422237497851867</v>
      </c>
      <c r="X55" s="34">
        <v>11378</v>
      </c>
      <c r="Y55" s="67">
        <v>5361</v>
      </c>
      <c r="Z55" s="44">
        <f>Y55/X55*100</f>
        <v>47.117243803831954</v>
      </c>
      <c r="AA55" s="34">
        <v>11667</v>
      </c>
      <c r="AB55" s="67">
        <v>5535</v>
      </c>
      <c r="AC55" s="44">
        <f>AB55/AA55*100</f>
        <v>47.44150167138082</v>
      </c>
      <c r="AD55" s="34">
        <v>11695</v>
      </c>
      <c r="AE55" s="67">
        <v>5489</v>
      </c>
      <c r="AF55" s="44">
        <f>AE55/AD55*100</f>
        <v>46.934587430525866</v>
      </c>
      <c r="AG55" s="34">
        <v>11635</v>
      </c>
      <c r="AH55" s="67">
        <v>5493</v>
      </c>
      <c r="AI55" s="44">
        <f>AH55/AG55*100</f>
        <v>47.211001289213577</v>
      </c>
      <c r="AJ55" s="34">
        <v>11979</v>
      </c>
      <c r="AK55" s="67">
        <v>5590</v>
      </c>
      <c r="AL55" s="44">
        <f>AK55/AJ55*100</f>
        <v>46.664997078220217</v>
      </c>
      <c r="AM55" s="34">
        <f>'C4'!AA55</f>
        <v>12404</v>
      </c>
      <c r="AN55" s="67">
        <v>5925</v>
      </c>
      <c r="AO55" s="44">
        <f>AN55/AM55*100</f>
        <v>47.766849403418256</v>
      </c>
      <c r="AP55" s="34">
        <f>'C4'!AC55</f>
        <v>12698</v>
      </c>
      <c r="AQ55" s="67">
        <v>6025</v>
      </c>
      <c r="AR55" s="44">
        <f>AQ55/AP55*100</f>
        <v>47.448417073554886</v>
      </c>
    </row>
    <row r="56" spans="1:44">
      <c r="A56" s="514"/>
      <c r="B56" s="74" t="s">
        <v>86</v>
      </c>
      <c r="C56" s="35">
        <v>0</v>
      </c>
      <c r="D56" s="49">
        <v>0</v>
      </c>
      <c r="E56" s="49">
        <v>0</v>
      </c>
      <c r="F56" s="35">
        <v>0</v>
      </c>
      <c r="G56" s="49">
        <v>0</v>
      </c>
      <c r="H56" s="50">
        <v>0</v>
      </c>
      <c r="I56" s="36">
        <v>40</v>
      </c>
      <c r="J56" s="68">
        <v>18</v>
      </c>
      <c r="K56" s="44">
        <f>J56/I56*100</f>
        <v>45</v>
      </c>
      <c r="L56" s="36">
        <v>195</v>
      </c>
      <c r="M56" s="36">
        <v>84</v>
      </c>
      <c r="N56" s="44">
        <f>M56/L56*100</f>
        <v>43.07692307692308</v>
      </c>
      <c r="O56" s="36">
        <v>1090</v>
      </c>
      <c r="P56" s="68">
        <v>505</v>
      </c>
      <c r="Q56" s="44">
        <f>P56/O56*100</f>
        <v>46.330275229357795</v>
      </c>
      <c r="R56" s="36">
        <v>1102</v>
      </c>
      <c r="S56" s="68">
        <v>518</v>
      </c>
      <c r="T56" s="44">
        <f>S56/R56*100</f>
        <v>47.005444646098006</v>
      </c>
      <c r="U56" s="36">
        <v>1345</v>
      </c>
      <c r="V56" s="68">
        <v>597</v>
      </c>
      <c r="W56" s="44">
        <f>V56/U56*100</f>
        <v>44.386617100371744</v>
      </c>
      <c r="X56" s="36">
        <v>1304</v>
      </c>
      <c r="Y56" s="68">
        <v>575</v>
      </c>
      <c r="Z56" s="44">
        <f>Y56/X56*100</f>
        <v>44.095092024539881</v>
      </c>
      <c r="AA56" s="36">
        <v>1250</v>
      </c>
      <c r="AB56" s="68">
        <v>571</v>
      </c>
      <c r="AC56" s="44">
        <f>AB56/AA56*100</f>
        <v>45.68</v>
      </c>
      <c r="AD56" s="36">
        <v>1211</v>
      </c>
      <c r="AE56" s="68">
        <v>553</v>
      </c>
      <c r="AF56" s="44">
        <f>AE56/AD56*100</f>
        <v>45.664739884393065</v>
      </c>
      <c r="AG56" s="36">
        <v>1261</v>
      </c>
      <c r="AH56" s="68">
        <v>576</v>
      </c>
      <c r="AI56" s="44">
        <f>AH56/AG56*100</f>
        <v>45.678033306899287</v>
      </c>
      <c r="AJ56" s="36">
        <v>1388</v>
      </c>
      <c r="AK56" s="68">
        <v>636</v>
      </c>
      <c r="AL56" s="44">
        <f>AK56/AJ56*100</f>
        <v>45.821325648414984</v>
      </c>
      <c r="AM56" s="36">
        <f>'C4'!AA56</f>
        <v>1408</v>
      </c>
      <c r="AN56" s="68">
        <v>646</v>
      </c>
      <c r="AO56" s="44">
        <f>AN56/AM56*100</f>
        <v>45.88068181818182</v>
      </c>
      <c r="AP56" s="36">
        <f>'C4'!AC56</f>
        <v>1437</v>
      </c>
      <c r="AQ56" s="68">
        <v>672</v>
      </c>
      <c r="AR56" s="44">
        <f>AQ56/AP56*100</f>
        <v>46.764091858037574</v>
      </c>
    </row>
    <row r="57" spans="1:44">
      <c r="A57" s="515"/>
      <c r="B57" s="100" t="s">
        <v>87</v>
      </c>
      <c r="C57" s="52">
        <v>17596</v>
      </c>
      <c r="D57" s="351">
        <v>8558</v>
      </c>
      <c r="E57" s="53">
        <f>D57/C57*100</f>
        <v>48.636053648556491</v>
      </c>
      <c r="F57" s="52">
        <v>17060</v>
      </c>
      <c r="G57" s="351">
        <v>8297</v>
      </c>
      <c r="H57" s="53">
        <f>G57/F57*100</f>
        <v>48.634232121922629</v>
      </c>
      <c r="I57" s="52">
        <v>15919</v>
      </c>
      <c r="J57" s="351">
        <v>7734</v>
      </c>
      <c r="K57" s="53">
        <f>J57/I57*100</f>
        <v>48.583453734531062</v>
      </c>
      <c r="L57" s="52">
        <v>15569</v>
      </c>
      <c r="M57" s="52">
        <v>7458</v>
      </c>
      <c r="N57" s="53">
        <f>M57/L57*100</f>
        <v>47.902883936026718</v>
      </c>
      <c r="O57" s="52">
        <v>14306</v>
      </c>
      <c r="P57" s="351">
        <v>6848</v>
      </c>
      <c r="Q57" s="53">
        <f>P57/O57*100</f>
        <v>47.868027401090451</v>
      </c>
      <c r="R57" s="52">
        <v>13668</v>
      </c>
      <c r="S57" s="351">
        <v>6604</v>
      </c>
      <c r="T57" s="53">
        <f>S57/R57*100</f>
        <v>48.31723734269827</v>
      </c>
      <c r="U57" s="52">
        <v>12590</v>
      </c>
      <c r="V57" s="351">
        <v>6091</v>
      </c>
      <c r="W57" s="53">
        <f>V57/U57*100</f>
        <v>48.379666401906277</v>
      </c>
      <c r="X57" s="52">
        <v>12488</v>
      </c>
      <c r="Y57" s="351">
        <v>5874</v>
      </c>
      <c r="Z57" s="53">
        <f>Y57/X57*100</f>
        <v>47.037155669442669</v>
      </c>
      <c r="AA57" s="52">
        <v>12625</v>
      </c>
      <c r="AB57" s="351">
        <v>5999</v>
      </c>
      <c r="AC57" s="53">
        <f>AB57/AA57*100</f>
        <v>47.516831683168313</v>
      </c>
      <c r="AD57" s="52">
        <v>12069</v>
      </c>
      <c r="AE57" s="351">
        <v>5865</v>
      </c>
      <c r="AF57" s="53">
        <f>AE57/AD57*100</f>
        <v>48.595575441213022</v>
      </c>
      <c r="AG57" s="52">
        <v>12151</v>
      </c>
      <c r="AH57" s="351">
        <v>5791</v>
      </c>
      <c r="AI57" s="53">
        <f>AH57/AG57*100</f>
        <v>47.658628919430498</v>
      </c>
      <c r="AJ57" s="52">
        <v>12444</v>
      </c>
      <c r="AK57" s="351">
        <v>5948</v>
      </c>
      <c r="AL57" s="53">
        <f>AK57/AJ57*100</f>
        <v>47.798135647701706</v>
      </c>
      <c r="AM57" s="52">
        <f>'C4'!AA57</f>
        <v>12597</v>
      </c>
      <c r="AN57" s="351">
        <v>5995</v>
      </c>
      <c r="AO57" s="53">
        <f>AN57/AM57*100</f>
        <v>47.590696197507341</v>
      </c>
      <c r="AP57" s="52">
        <f>'C4'!AC57</f>
        <v>12304</v>
      </c>
      <c r="AQ57" s="351">
        <v>6017</v>
      </c>
      <c r="AR57" s="53">
        <f>AQ57/AP57*100</f>
        <v>48.902795838751629</v>
      </c>
    </row>
    <row r="60" spans="1:44">
      <c r="A60" s="504" t="s">
        <v>4</v>
      </c>
      <c r="B60" s="504"/>
      <c r="C60" s="504"/>
      <c r="D60" s="504"/>
      <c r="E60" s="504"/>
      <c r="F60" s="504"/>
      <c r="G60" s="504"/>
      <c r="H60" s="504"/>
      <c r="I60" s="504"/>
      <c r="J60" s="504"/>
      <c r="K60" s="504"/>
      <c r="L60" s="504"/>
      <c r="M60" s="504"/>
      <c r="N60" s="504"/>
      <c r="O60" s="504"/>
      <c r="P60" s="504"/>
      <c r="Q60" s="504"/>
      <c r="R60" s="504"/>
      <c r="S60" s="504"/>
      <c r="T60" s="504"/>
      <c r="U60" s="504"/>
      <c r="V60" s="504"/>
      <c r="W60" s="504"/>
      <c r="X60" s="504"/>
      <c r="Y60" s="504"/>
      <c r="Z60" s="504"/>
      <c r="AA60" s="504"/>
      <c r="AB60" s="504"/>
      <c r="AC60" s="504"/>
      <c r="AD60" s="504"/>
      <c r="AE60" s="504"/>
      <c r="AF60" s="504"/>
      <c r="AG60" s="504"/>
      <c r="AH60" s="504"/>
      <c r="AI60" s="504"/>
      <c r="AJ60" s="504"/>
      <c r="AK60" s="504"/>
      <c r="AL60" s="504"/>
      <c r="AM60" s="504"/>
      <c r="AN60" s="504"/>
      <c r="AO60" s="504"/>
      <c r="AP60" s="504"/>
      <c r="AQ60" s="504"/>
      <c r="AR60" s="504"/>
    </row>
    <row r="61" spans="1:44">
      <c r="A61" s="499" t="s">
        <v>25</v>
      </c>
      <c r="B61" s="499"/>
      <c r="C61" s="499"/>
      <c r="D61" s="499"/>
      <c r="E61" s="499"/>
      <c r="F61" s="499"/>
      <c r="G61" s="499"/>
      <c r="H61" s="499"/>
      <c r="I61" s="499"/>
      <c r="J61" s="499"/>
      <c r="K61" s="499"/>
      <c r="L61" s="499"/>
      <c r="M61" s="499"/>
      <c r="N61" s="499"/>
      <c r="O61" s="499"/>
      <c r="P61" s="499"/>
      <c r="Q61" s="499"/>
      <c r="R61" s="499"/>
      <c r="S61" s="499"/>
      <c r="T61" s="499"/>
      <c r="U61" s="499"/>
      <c r="V61" s="499"/>
      <c r="W61" s="499"/>
      <c r="X61" s="499"/>
      <c r="Y61" s="499"/>
      <c r="Z61" s="499"/>
      <c r="AA61" s="499"/>
      <c r="AB61" s="499"/>
      <c r="AC61" s="499"/>
      <c r="AD61" s="499"/>
      <c r="AE61" s="499"/>
      <c r="AF61" s="499"/>
      <c r="AG61" s="499"/>
      <c r="AH61" s="499"/>
      <c r="AI61" s="499"/>
      <c r="AJ61" s="499"/>
      <c r="AK61" s="499"/>
      <c r="AL61" s="499"/>
      <c r="AM61" s="499"/>
      <c r="AN61" s="499"/>
      <c r="AO61" s="499"/>
      <c r="AP61" s="499"/>
      <c r="AQ61" s="499"/>
      <c r="AR61" s="499"/>
    </row>
    <row r="62" spans="1:44">
      <c r="A62" s="499"/>
      <c r="B62" s="499"/>
      <c r="C62" s="499"/>
      <c r="D62" s="499"/>
      <c r="E62" s="499"/>
      <c r="F62" s="499"/>
      <c r="G62" s="499"/>
      <c r="H62" s="499"/>
      <c r="I62" s="499"/>
      <c r="J62" s="499"/>
      <c r="K62" s="499"/>
      <c r="L62" s="499"/>
      <c r="M62" s="499"/>
      <c r="N62" s="499"/>
      <c r="O62" s="499"/>
      <c r="P62" s="499"/>
      <c r="Q62" s="499"/>
      <c r="R62" s="499"/>
      <c r="S62" s="499"/>
      <c r="T62" s="499"/>
      <c r="U62" s="499"/>
      <c r="V62" s="499"/>
      <c r="W62" s="499"/>
      <c r="X62" s="499"/>
      <c r="Y62" s="499"/>
      <c r="Z62" s="499"/>
      <c r="AA62" s="499"/>
      <c r="AB62" s="499"/>
      <c r="AC62" s="499"/>
      <c r="AD62" s="499"/>
      <c r="AE62" s="499"/>
      <c r="AF62" s="499"/>
      <c r="AG62" s="499"/>
      <c r="AH62" s="499"/>
      <c r="AI62" s="499"/>
      <c r="AJ62" s="499"/>
      <c r="AK62" s="499"/>
      <c r="AL62" s="499"/>
      <c r="AM62" s="499"/>
      <c r="AN62" s="499"/>
      <c r="AO62" s="499"/>
      <c r="AP62" s="499"/>
      <c r="AQ62" s="499"/>
      <c r="AR62" s="499"/>
    </row>
    <row r="63" spans="1:44">
      <c r="A63" s="499"/>
      <c r="B63" s="499"/>
      <c r="C63" s="499"/>
      <c r="D63" s="499"/>
      <c r="E63" s="499"/>
      <c r="F63" s="499"/>
      <c r="G63" s="499"/>
      <c r="H63" s="499"/>
      <c r="I63" s="499"/>
      <c r="J63" s="499"/>
      <c r="K63" s="499"/>
      <c r="L63" s="499"/>
      <c r="M63" s="499"/>
      <c r="N63" s="499"/>
      <c r="O63" s="499"/>
      <c r="P63" s="499"/>
      <c r="Q63" s="499"/>
      <c r="R63" s="499"/>
      <c r="S63" s="499"/>
      <c r="T63" s="499"/>
      <c r="U63" s="499"/>
      <c r="V63" s="499"/>
      <c r="W63" s="499"/>
      <c r="X63" s="499"/>
      <c r="Y63" s="499"/>
      <c r="Z63" s="499"/>
      <c r="AA63" s="499"/>
      <c r="AB63" s="499"/>
      <c r="AC63" s="499"/>
      <c r="AD63" s="499"/>
      <c r="AE63" s="499"/>
      <c r="AF63" s="499"/>
      <c r="AG63" s="499"/>
      <c r="AH63" s="499"/>
      <c r="AI63" s="499"/>
      <c r="AJ63" s="499"/>
      <c r="AK63" s="499"/>
      <c r="AL63" s="499"/>
      <c r="AM63" s="499"/>
      <c r="AN63" s="499"/>
      <c r="AO63" s="499"/>
      <c r="AP63" s="499"/>
      <c r="AQ63" s="499"/>
      <c r="AR63" s="499"/>
    </row>
    <row r="64" spans="1:44">
      <c r="A64" s="499"/>
      <c r="B64" s="499"/>
      <c r="C64" s="499"/>
      <c r="D64" s="499"/>
      <c r="E64" s="499"/>
      <c r="F64" s="499"/>
      <c r="G64" s="499"/>
      <c r="H64" s="499"/>
      <c r="I64" s="499"/>
      <c r="J64" s="499"/>
      <c r="K64" s="499"/>
      <c r="L64" s="499"/>
      <c r="M64" s="499"/>
      <c r="N64" s="499"/>
      <c r="O64" s="499"/>
      <c r="P64" s="499"/>
      <c r="Q64" s="499"/>
      <c r="R64" s="499"/>
      <c r="S64" s="499"/>
      <c r="T64" s="499"/>
      <c r="U64" s="499"/>
      <c r="V64" s="499"/>
      <c r="W64" s="499"/>
      <c r="X64" s="499"/>
      <c r="Y64" s="499"/>
      <c r="Z64" s="499"/>
      <c r="AA64" s="499"/>
      <c r="AB64" s="499"/>
      <c r="AC64" s="499"/>
      <c r="AD64" s="499"/>
      <c r="AE64" s="499"/>
      <c r="AF64" s="499"/>
      <c r="AG64" s="499"/>
      <c r="AH64" s="499"/>
      <c r="AI64" s="499"/>
      <c r="AJ64" s="499"/>
      <c r="AK64" s="499"/>
      <c r="AL64" s="499"/>
      <c r="AM64" s="499"/>
      <c r="AN64" s="499"/>
      <c r="AO64" s="499"/>
      <c r="AP64" s="499"/>
      <c r="AQ64" s="499"/>
      <c r="AR64" s="499"/>
    </row>
    <row r="65" spans="1:44">
      <c r="A65" s="499"/>
      <c r="B65" s="499"/>
      <c r="C65" s="499"/>
      <c r="D65" s="499"/>
      <c r="E65" s="499"/>
      <c r="F65" s="499"/>
      <c r="G65" s="499"/>
      <c r="H65" s="499"/>
      <c r="I65" s="499"/>
      <c r="J65" s="499"/>
      <c r="K65" s="499"/>
      <c r="L65" s="499"/>
      <c r="M65" s="499"/>
      <c r="N65" s="499"/>
      <c r="O65" s="499"/>
      <c r="P65" s="499"/>
      <c r="Q65" s="499"/>
      <c r="R65" s="499"/>
      <c r="S65" s="499"/>
      <c r="T65" s="499"/>
      <c r="U65" s="499"/>
      <c r="V65" s="499"/>
      <c r="W65" s="499"/>
      <c r="X65" s="499"/>
      <c r="Y65" s="499"/>
      <c r="Z65" s="499"/>
      <c r="AA65" s="499"/>
      <c r="AB65" s="499"/>
      <c r="AC65" s="499"/>
      <c r="AD65" s="499"/>
      <c r="AE65" s="499"/>
      <c r="AF65" s="499"/>
      <c r="AG65" s="499"/>
      <c r="AH65" s="499"/>
      <c r="AI65" s="499"/>
      <c r="AJ65" s="499"/>
      <c r="AK65" s="499"/>
      <c r="AL65" s="499"/>
      <c r="AM65" s="499"/>
      <c r="AN65" s="499"/>
      <c r="AO65" s="499"/>
      <c r="AP65" s="499"/>
      <c r="AQ65" s="499"/>
      <c r="AR65" s="499"/>
    </row>
    <row r="66" spans="1:44">
      <c r="A66" s="499"/>
      <c r="B66" s="499"/>
      <c r="C66" s="499"/>
      <c r="D66" s="499"/>
      <c r="E66" s="499"/>
      <c r="F66" s="499"/>
      <c r="G66" s="499"/>
      <c r="H66" s="499"/>
      <c r="I66" s="499"/>
      <c r="J66" s="499"/>
      <c r="K66" s="499"/>
      <c r="L66" s="499"/>
      <c r="M66" s="499"/>
      <c r="N66" s="499"/>
      <c r="O66" s="499"/>
      <c r="P66" s="499"/>
      <c r="Q66" s="499"/>
      <c r="R66" s="499"/>
      <c r="S66" s="499"/>
      <c r="T66" s="499"/>
      <c r="U66" s="499"/>
      <c r="V66" s="499"/>
      <c r="W66" s="499"/>
      <c r="X66" s="499"/>
      <c r="Y66" s="499"/>
      <c r="Z66" s="499"/>
      <c r="AA66" s="499"/>
      <c r="AB66" s="499"/>
      <c r="AC66" s="499"/>
      <c r="AD66" s="499"/>
      <c r="AE66" s="499"/>
      <c r="AF66" s="499"/>
      <c r="AG66" s="499"/>
      <c r="AH66" s="499"/>
      <c r="AI66" s="499"/>
      <c r="AJ66" s="499"/>
      <c r="AK66" s="499"/>
      <c r="AL66" s="499"/>
      <c r="AM66" s="499"/>
      <c r="AN66" s="499"/>
      <c r="AO66" s="499"/>
      <c r="AP66" s="499"/>
      <c r="AQ66" s="499"/>
      <c r="AR66" s="499"/>
    </row>
    <row r="67" spans="1:44">
      <c r="A67" s="499"/>
      <c r="B67" s="499"/>
      <c r="C67" s="499"/>
      <c r="D67" s="499"/>
      <c r="E67" s="499"/>
      <c r="F67" s="499"/>
      <c r="G67" s="499"/>
      <c r="H67" s="499"/>
      <c r="I67" s="499"/>
      <c r="J67" s="499"/>
      <c r="K67" s="499"/>
      <c r="L67" s="499"/>
      <c r="M67" s="499"/>
      <c r="N67" s="499"/>
      <c r="O67" s="499"/>
      <c r="P67" s="499"/>
      <c r="Q67" s="499"/>
      <c r="R67" s="499"/>
      <c r="S67" s="499"/>
      <c r="T67" s="499"/>
      <c r="U67" s="499"/>
      <c r="V67" s="499"/>
      <c r="W67" s="499"/>
      <c r="X67" s="499"/>
      <c r="Y67" s="499"/>
      <c r="Z67" s="499"/>
      <c r="AA67" s="499"/>
      <c r="AB67" s="499"/>
      <c r="AC67" s="499"/>
      <c r="AD67" s="499"/>
      <c r="AE67" s="499"/>
      <c r="AF67" s="499"/>
      <c r="AG67" s="499"/>
      <c r="AH67" s="499"/>
      <c r="AI67" s="499"/>
      <c r="AJ67" s="499"/>
      <c r="AK67" s="499"/>
      <c r="AL67" s="499"/>
      <c r="AM67" s="499"/>
      <c r="AN67" s="499"/>
      <c r="AO67" s="499"/>
      <c r="AP67" s="499"/>
      <c r="AQ67" s="499"/>
      <c r="AR67" s="499"/>
    </row>
    <row r="68" spans="1:44">
      <c r="A68" s="499"/>
      <c r="B68" s="499"/>
      <c r="C68" s="499"/>
      <c r="D68" s="499"/>
      <c r="E68" s="499"/>
      <c r="F68" s="499"/>
      <c r="G68" s="499"/>
      <c r="H68" s="499"/>
      <c r="I68" s="499"/>
      <c r="J68" s="499"/>
      <c r="K68" s="499"/>
      <c r="L68" s="499"/>
      <c r="M68" s="499"/>
      <c r="N68" s="499"/>
      <c r="O68" s="499"/>
      <c r="P68" s="499"/>
      <c r="Q68" s="499"/>
      <c r="R68" s="499"/>
      <c r="S68" s="499"/>
      <c r="T68" s="499"/>
      <c r="U68" s="499"/>
      <c r="V68" s="499"/>
      <c r="W68" s="499"/>
      <c r="X68" s="499"/>
      <c r="Y68" s="499"/>
      <c r="Z68" s="499"/>
      <c r="AA68" s="499"/>
      <c r="AB68" s="499"/>
      <c r="AC68" s="499"/>
      <c r="AD68" s="499"/>
      <c r="AE68" s="499"/>
      <c r="AF68" s="499"/>
      <c r="AG68" s="499"/>
      <c r="AH68" s="499"/>
      <c r="AI68" s="499"/>
      <c r="AJ68" s="499"/>
      <c r="AK68" s="499"/>
      <c r="AL68" s="499"/>
      <c r="AM68" s="499"/>
      <c r="AN68" s="499"/>
      <c r="AO68" s="499"/>
      <c r="AP68" s="499"/>
      <c r="AQ68" s="499"/>
      <c r="AR68" s="499"/>
    </row>
    <row r="70" spans="1:44">
      <c r="A70" s="3" t="s">
        <v>5</v>
      </c>
    </row>
  </sheetData>
  <mergeCells count="34">
    <mergeCell ref="A1:AD1"/>
    <mergeCell ref="AE1:AR1"/>
    <mergeCell ref="A3:AD3"/>
    <mergeCell ref="AE3:AR3"/>
    <mergeCell ref="A8:AD8"/>
    <mergeCell ref="AE8:AR8"/>
    <mergeCell ref="A26:A33"/>
    <mergeCell ref="A4:AR7"/>
    <mergeCell ref="A61:AR68"/>
    <mergeCell ref="A60:AR60"/>
    <mergeCell ref="AP16:AR16"/>
    <mergeCell ref="A13:AD13"/>
    <mergeCell ref="AE13:AR13"/>
    <mergeCell ref="A15:AD15"/>
    <mergeCell ref="AE15:AR15"/>
    <mergeCell ref="A9:AR12"/>
    <mergeCell ref="X16:Z16"/>
    <mergeCell ref="A34:A41"/>
    <mergeCell ref="A42:A49"/>
    <mergeCell ref="A50:A57"/>
    <mergeCell ref="A18:A25"/>
    <mergeCell ref="AM16:AO16"/>
    <mergeCell ref="A16:B17"/>
    <mergeCell ref="C16:E16"/>
    <mergeCell ref="F16:H16"/>
    <mergeCell ref="I16:K16"/>
    <mergeCell ref="L16:N16"/>
    <mergeCell ref="O16:Q16"/>
    <mergeCell ref="R16:T16"/>
    <mergeCell ref="U16:W16"/>
    <mergeCell ref="AJ16:AL16"/>
    <mergeCell ref="AA16:AC16"/>
    <mergeCell ref="AD16:AF16"/>
    <mergeCell ref="AG16:AI16"/>
  </mergeCells>
  <hyperlinks>
    <hyperlink ref="A70" location="Titelseite!A1" display="zurück zum Inhaltsverzeichnis" xr:uid="{00000000-0004-0000-0700-000000000000}"/>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32"/>
  <sheetViews>
    <sheetView workbookViewId="0">
      <selection activeCell="R31" sqref="R31"/>
    </sheetView>
  </sheetViews>
  <sheetFormatPr baseColWidth="10" defaultRowHeight="15"/>
  <cols>
    <col min="1" max="1" width="32.85546875" customWidth="1"/>
    <col min="2" max="7" width="10.7109375" hidden="1" customWidth="1"/>
    <col min="8" max="27" width="9.7109375" customWidth="1"/>
    <col min="28" max="29" width="9.7109375" hidden="1" customWidth="1"/>
  </cols>
  <sheetData>
    <row r="1" spans="1:29" ht="18.75">
      <c r="A1" s="498" t="s">
        <v>45</v>
      </c>
      <c r="B1" s="498"/>
      <c r="C1" s="498"/>
      <c r="D1" s="498"/>
      <c r="E1" s="498"/>
      <c r="F1" s="498"/>
      <c r="G1" s="498"/>
      <c r="H1" s="498"/>
      <c r="I1" s="498"/>
      <c r="J1" s="498"/>
      <c r="K1" s="498"/>
      <c r="L1" s="498"/>
      <c r="M1" s="498"/>
      <c r="N1" s="498"/>
      <c r="O1" s="498"/>
      <c r="P1" s="498"/>
      <c r="Q1" s="498"/>
      <c r="R1" s="498"/>
      <c r="S1" s="498"/>
      <c r="T1" s="498"/>
      <c r="U1" s="498"/>
      <c r="V1" s="498"/>
    </row>
    <row r="3" spans="1:29" ht="15.75">
      <c r="A3" s="497" t="s">
        <v>0</v>
      </c>
      <c r="B3" s="497"/>
      <c r="C3" s="497"/>
      <c r="D3" s="497"/>
      <c r="E3" s="497"/>
      <c r="F3" s="497"/>
      <c r="G3" s="497"/>
      <c r="H3" s="497"/>
      <c r="I3" s="497"/>
      <c r="J3" s="497"/>
      <c r="K3" s="497"/>
      <c r="L3" s="497"/>
      <c r="M3" s="497"/>
      <c r="N3" s="497"/>
      <c r="O3" s="497"/>
      <c r="P3" s="497"/>
      <c r="Q3" s="497"/>
      <c r="R3" s="497"/>
      <c r="S3" s="497"/>
      <c r="T3" s="497"/>
      <c r="U3" s="497"/>
      <c r="V3" s="497"/>
    </row>
    <row r="4" spans="1:29" ht="15" customHeight="1">
      <c r="A4" s="520" t="s">
        <v>200</v>
      </c>
      <c r="B4" s="520"/>
      <c r="C4" s="520"/>
      <c r="D4" s="520"/>
      <c r="E4" s="520"/>
      <c r="F4" s="520"/>
      <c r="G4" s="520"/>
      <c r="H4" s="520"/>
      <c r="I4" s="520"/>
      <c r="J4" s="520"/>
      <c r="K4" s="520"/>
      <c r="L4" s="520"/>
      <c r="M4" s="520"/>
      <c r="N4" s="520"/>
      <c r="O4" s="520"/>
      <c r="P4" s="520"/>
      <c r="Q4" s="520"/>
      <c r="R4" s="520"/>
      <c r="S4" s="520"/>
      <c r="T4" s="520"/>
      <c r="U4" s="520"/>
      <c r="V4" s="520"/>
    </row>
    <row r="5" spans="1:29">
      <c r="A5" s="520"/>
      <c r="B5" s="520"/>
      <c r="C5" s="520"/>
      <c r="D5" s="520"/>
      <c r="E5" s="520"/>
      <c r="F5" s="520"/>
      <c r="G5" s="520"/>
      <c r="H5" s="520"/>
      <c r="I5" s="520"/>
      <c r="J5" s="520"/>
      <c r="K5" s="520"/>
      <c r="L5" s="520"/>
      <c r="M5" s="520"/>
      <c r="N5" s="520"/>
      <c r="O5" s="520"/>
      <c r="P5" s="520"/>
      <c r="Q5" s="520"/>
      <c r="R5" s="520"/>
      <c r="S5" s="520"/>
      <c r="T5" s="520"/>
      <c r="U5" s="520"/>
      <c r="V5" s="520"/>
    </row>
    <row r="6" spans="1:29">
      <c r="A6" s="520"/>
      <c r="B6" s="520"/>
      <c r="C6" s="520"/>
      <c r="D6" s="520"/>
      <c r="E6" s="520"/>
      <c r="F6" s="520"/>
      <c r="G6" s="520"/>
      <c r="H6" s="520"/>
      <c r="I6" s="520"/>
      <c r="J6" s="520"/>
      <c r="K6" s="520"/>
      <c r="L6" s="520"/>
      <c r="M6" s="520"/>
      <c r="N6" s="520"/>
      <c r="O6" s="520"/>
      <c r="P6" s="520"/>
      <c r="Q6" s="520"/>
      <c r="R6" s="520"/>
      <c r="S6" s="520"/>
      <c r="T6" s="520"/>
      <c r="U6" s="520"/>
      <c r="V6" s="520"/>
    </row>
    <row r="7" spans="1:29">
      <c r="A7" s="520"/>
      <c r="B7" s="520"/>
      <c r="C7" s="520"/>
      <c r="D7" s="520"/>
      <c r="E7" s="520"/>
      <c r="F7" s="520"/>
      <c r="G7" s="520"/>
      <c r="H7" s="520"/>
      <c r="I7" s="520"/>
      <c r="J7" s="520"/>
      <c r="K7" s="520"/>
      <c r="L7" s="520"/>
      <c r="M7" s="520"/>
      <c r="N7" s="520"/>
      <c r="O7" s="520"/>
      <c r="P7" s="520"/>
      <c r="Q7" s="520"/>
      <c r="R7" s="520"/>
      <c r="S7" s="520"/>
      <c r="T7" s="520"/>
      <c r="U7" s="520"/>
      <c r="V7" s="520"/>
    </row>
    <row r="8" spans="1:29" ht="15.75">
      <c r="A8" s="497" t="s">
        <v>1</v>
      </c>
      <c r="B8" s="497"/>
      <c r="C8" s="497"/>
      <c r="D8" s="497"/>
      <c r="E8" s="497"/>
      <c r="F8" s="497"/>
      <c r="G8" s="497"/>
      <c r="H8" s="497"/>
      <c r="I8" s="497"/>
      <c r="J8" s="497"/>
      <c r="K8" s="497"/>
      <c r="L8" s="497"/>
      <c r="M8" s="497"/>
      <c r="N8" s="497"/>
      <c r="O8" s="497"/>
      <c r="P8" s="497"/>
      <c r="Q8" s="497"/>
      <c r="R8" s="497"/>
      <c r="S8" s="497"/>
      <c r="T8" s="497"/>
      <c r="U8" s="497"/>
      <c r="V8" s="497"/>
    </row>
    <row r="9" spans="1:29" ht="15" customHeight="1">
      <c r="A9" s="520" t="s">
        <v>160</v>
      </c>
      <c r="B9" s="520"/>
      <c r="C9" s="520"/>
      <c r="D9" s="520"/>
      <c r="E9" s="520"/>
      <c r="F9" s="520"/>
      <c r="G9" s="520"/>
      <c r="H9" s="520"/>
      <c r="I9" s="520"/>
      <c r="J9" s="520"/>
      <c r="K9" s="520"/>
      <c r="L9" s="520"/>
      <c r="M9" s="520"/>
      <c r="N9" s="520"/>
      <c r="O9" s="520"/>
      <c r="P9" s="520"/>
      <c r="Q9" s="520"/>
      <c r="R9" s="520"/>
      <c r="S9" s="520"/>
      <c r="T9" s="520"/>
      <c r="U9" s="520"/>
      <c r="V9" s="520"/>
    </row>
    <row r="10" spans="1:29">
      <c r="A10" s="520"/>
      <c r="B10" s="520"/>
      <c r="C10" s="520"/>
      <c r="D10" s="520"/>
      <c r="E10" s="520"/>
      <c r="F10" s="520"/>
      <c r="G10" s="520"/>
      <c r="H10" s="520"/>
      <c r="I10" s="520"/>
      <c r="J10" s="520"/>
      <c r="K10" s="520"/>
      <c r="L10" s="520"/>
      <c r="M10" s="520"/>
      <c r="N10" s="520"/>
      <c r="O10" s="520"/>
      <c r="P10" s="520"/>
      <c r="Q10" s="520"/>
      <c r="R10" s="520"/>
      <c r="S10" s="520"/>
      <c r="T10" s="520"/>
      <c r="U10" s="520"/>
      <c r="V10" s="520"/>
    </row>
    <row r="11" spans="1:29">
      <c r="A11" s="520"/>
      <c r="B11" s="520"/>
      <c r="C11" s="520"/>
      <c r="D11" s="520"/>
      <c r="E11" s="520"/>
      <c r="F11" s="520"/>
      <c r="G11" s="520"/>
      <c r="H11" s="520"/>
      <c r="I11" s="520"/>
      <c r="J11" s="520"/>
      <c r="K11" s="520"/>
      <c r="L11" s="520"/>
      <c r="M11" s="520"/>
      <c r="N11" s="520"/>
      <c r="O11" s="520"/>
      <c r="P11" s="520"/>
      <c r="Q11" s="520"/>
      <c r="R11" s="520"/>
      <c r="S11" s="520"/>
      <c r="T11" s="520"/>
      <c r="U11" s="520"/>
      <c r="V11" s="520"/>
    </row>
    <row r="12" spans="1:29">
      <c r="A12" s="520"/>
      <c r="B12" s="520"/>
      <c r="C12" s="520"/>
      <c r="D12" s="520"/>
      <c r="E12" s="520"/>
      <c r="F12" s="520"/>
      <c r="G12" s="520"/>
      <c r="H12" s="520"/>
      <c r="I12" s="520"/>
      <c r="J12" s="520"/>
      <c r="K12" s="520"/>
      <c r="L12" s="520"/>
      <c r="M12" s="520"/>
      <c r="N12" s="520"/>
      <c r="O12" s="520"/>
      <c r="P12" s="520"/>
      <c r="Q12" s="520"/>
      <c r="R12" s="520"/>
      <c r="S12" s="520"/>
      <c r="T12" s="520"/>
      <c r="U12" s="520"/>
      <c r="V12" s="520"/>
    </row>
    <row r="13" spans="1:29" ht="15.75">
      <c r="A13" s="497" t="s">
        <v>2</v>
      </c>
      <c r="B13" s="497"/>
      <c r="C13" s="497"/>
      <c r="D13" s="497"/>
      <c r="E13" s="497"/>
      <c r="F13" s="497"/>
      <c r="G13" s="497"/>
      <c r="H13" s="497"/>
      <c r="I13" s="497"/>
      <c r="J13" s="497"/>
      <c r="K13" s="497"/>
      <c r="L13" s="497"/>
      <c r="M13" s="497"/>
      <c r="N13" s="497"/>
      <c r="O13" s="497"/>
      <c r="P13" s="497"/>
      <c r="Q13" s="497"/>
      <c r="R13" s="497"/>
      <c r="S13" s="497"/>
      <c r="T13" s="497"/>
      <c r="U13" s="497"/>
      <c r="V13" s="497"/>
    </row>
    <row r="15" spans="1:29">
      <c r="A15" s="510" t="s">
        <v>44</v>
      </c>
      <c r="B15" s="510"/>
      <c r="C15" s="510"/>
      <c r="D15" s="510"/>
      <c r="E15" s="510"/>
      <c r="F15" s="510"/>
      <c r="G15" s="510"/>
      <c r="H15" s="510"/>
      <c r="I15" s="510"/>
      <c r="J15" s="510"/>
      <c r="K15" s="510"/>
      <c r="L15" s="510"/>
      <c r="M15" s="510"/>
      <c r="N15" s="510"/>
      <c r="O15" s="510"/>
      <c r="P15" s="510"/>
      <c r="Q15" s="510"/>
      <c r="R15" s="510"/>
      <c r="S15" s="510"/>
      <c r="T15" s="510"/>
      <c r="U15" s="510"/>
      <c r="V15" s="510"/>
    </row>
    <row r="16" spans="1:29">
      <c r="A16" s="245"/>
      <c r="B16" s="509">
        <v>2010</v>
      </c>
      <c r="C16" s="509"/>
      <c r="D16" s="502">
        <v>2011</v>
      </c>
      <c r="E16" s="509"/>
      <c r="F16" s="502">
        <v>2012</v>
      </c>
      <c r="G16" s="509"/>
      <c r="H16" s="502">
        <v>2013</v>
      </c>
      <c r="I16" s="509"/>
      <c r="J16" s="502">
        <v>2014</v>
      </c>
      <c r="K16" s="509"/>
      <c r="L16" s="502">
        <v>2015</v>
      </c>
      <c r="M16" s="509"/>
      <c r="N16" s="502">
        <v>2016</v>
      </c>
      <c r="O16" s="509"/>
      <c r="P16" s="502">
        <v>2017</v>
      </c>
      <c r="Q16" s="503"/>
      <c r="R16" s="509">
        <v>2018</v>
      </c>
      <c r="S16" s="509"/>
      <c r="T16" s="502">
        <v>2019</v>
      </c>
      <c r="U16" s="503"/>
      <c r="V16" s="502">
        <v>2020</v>
      </c>
      <c r="W16" s="503"/>
      <c r="X16" s="502">
        <v>2021</v>
      </c>
      <c r="Y16" s="503"/>
      <c r="Z16" s="502">
        <v>2022</v>
      </c>
      <c r="AA16" s="503"/>
      <c r="AB16" s="502">
        <v>2023</v>
      </c>
      <c r="AC16" s="503"/>
    </row>
    <row r="17" spans="1:29" ht="30">
      <c r="A17" s="246"/>
      <c r="B17" s="38" t="s">
        <v>8</v>
      </c>
      <c r="C17" s="38" t="s">
        <v>27</v>
      </c>
      <c r="D17" s="37" t="s">
        <v>8</v>
      </c>
      <c r="E17" s="38" t="s">
        <v>27</v>
      </c>
      <c r="F17" s="37" t="s">
        <v>8</v>
      </c>
      <c r="G17" s="38" t="s">
        <v>27</v>
      </c>
      <c r="H17" s="37" t="s">
        <v>8</v>
      </c>
      <c r="I17" s="38" t="s">
        <v>27</v>
      </c>
      <c r="J17" s="37" t="s">
        <v>8</v>
      </c>
      <c r="K17" s="38" t="s">
        <v>27</v>
      </c>
      <c r="L17" s="37" t="s">
        <v>8</v>
      </c>
      <c r="M17" s="38" t="s">
        <v>27</v>
      </c>
      <c r="N17" s="37" t="s">
        <v>8</v>
      </c>
      <c r="O17" s="38" t="s">
        <v>27</v>
      </c>
      <c r="P17" s="37" t="s">
        <v>8</v>
      </c>
      <c r="Q17" s="39" t="s">
        <v>27</v>
      </c>
      <c r="R17" s="38" t="s">
        <v>8</v>
      </c>
      <c r="S17" s="38" t="s">
        <v>27</v>
      </c>
      <c r="T17" s="37" t="s">
        <v>8</v>
      </c>
      <c r="U17" s="39" t="s">
        <v>27</v>
      </c>
      <c r="V17" s="37" t="s">
        <v>8</v>
      </c>
      <c r="W17" s="39" t="s">
        <v>27</v>
      </c>
      <c r="X17" s="37" t="s">
        <v>8</v>
      </c>
      <c r="Y17" s="39" t="s">
        <v>27</v>
      </c>
      <c r="Z17" s="37" t="s">
        <v>8</v>
      </c>
      <c r="AA17" s="39" t="s">
        <v>27</v>
      </c>
      <c r="AB17" s="37" t="s">
        <v>8</v>
      </c>
      <c r="AC17" s="39" t="s">
        <v>27</v>
      </c>
    </row>
    <row r="18" spans="1:29">
      <c r="A18" s="89" t="s">
        <v>159</v>
      </c>
      <c r="B18" s="247">
        <v>14967</v>
      </c>
      <c r="C18" s="73">
        <v>100</v>
      </c>
      <c r="D18" s="41">
        <v>15137</v>
      </c>
      <c r="E18" s="73">
        <v>100</v>
      </c>
      <c r="F18" s="247">
        <v>15148</v>
      </c>
      <c r="G18" s="73">
        <v>100</v>
      </c>
      <c r="H18" s="41">
        <v>15102</v>
      </c>
      <c r="I18" s="73">
        <v>100</v>
      </c>
      <c r="J18" s="247">
        <v>15256</v>
      </c>
      <c r="K18" s="73">
        <v>100</v>
      </c>
      <c r="L18" s="248">
        <v>15563</v>
      </c>
      <c r="M18" s="73">
        <v>100</v>
      </c>
      <c r="N18" s="247">
        <v>15762</v>
      </c>
      <c r="O18" s="73">
        <v>100</v>
      </c>
      <c r="P18" s="487">
        <v>15902</v>
      </c>
      <c r="Q18" s="73">
        <v>100</v>
      </c>
      <c r="R18" s="247">
        <v>16182</v>
      </c>
      <c r="S18" s="73">
        <v>100</v>
      </c>
      <c r="T18" s="249">
        <v>16345</v>
      </c>
      <c r="U18" s="73">
        <v>100</v>
      </c>
      <c r="V18" s="249">
        <v>16454</v>
      </c>
      <c r="W18" s="42">
        <v>100</v>
      </c>
      <c r="X18" s="249">
        <v>16481</v>
      </c>
      <c r="Y18" s="42">
        <v>100</v>
      </c>
      <c r="Z18" s="249">
        <v>17020</v>
      </c>
      <c r="AA18" s="42">
        <v>100</v>
      </c>
      <c r="AB18" s="249"/>
      <c r="AC18" s="42">
        <v>100</v>
      </c>
    </row>
    <row r="19" spans="1:29">
      <c r="A19" s="246" t="s">
        <v>161</v>
      </c>
      <c r="B19" s="250">
        <v>3151</v>
      </c>
      <c r="C19" s="251">
        <f>B19/B18*100</f>
        <v>21.052983229772167</v>
      </c>
      <c r="D19" s="252">
        <v>3153</v>
      </c>
      <c r="E19" s="253">
        <f>D19/D18*100</f>
        <v>20.829754905199181</v>
      </c>
      <c r="F19" s="250">
        <v>3168</v>
      </c>
      <c r="G19" s="253">
        <f>F19/F18*100</f>
        <v>20.913651967256403</v>
      </c>
      <c r="H19" s="250">
        <v>3298</v>
      </c>
      <c r="I19" s="253">
        <f>H19/H18*100</f>
        <v>21.838167130181432</v>
      </c>
      <c r="J19" s="254">
        <v>3374</v>
      </c>
      <c r="K19" s="251">
        <f>J19/J18*100</f>
        <v>22.115888830624016</v>
      </c>
      <c r="L19" s="252">
        <v>3401</v>
      </c>
      <c r="M19" s="253">
        <f>L19/L18*100</f>
        <v>21.853113152991067</v>
      </c>
      <c r="N19" s="250">
        <v>3457</v>
      </c>
      <c r="O19" s="253">
        <f>N19/N18*100</f>
        <v>21.932495876157848</v>
      </c>
      <c r="P19" s="250">
        <v>3565</v>
      </c>
      <c r="Q19" s="253">
        <f>P19/P18*100</f>
        <v>22.41856370267891</v>
      </c>
      <c r="R19" s="250">
        <v>3498</v>
      </c>
      <c r="S19" s="253">
        <f>R19/R18*100</f>
        <v>21.616611049314052</v>
      </c>
      <c r="T19" s="255">
        <v>3319</v>
      </c>
      <c r="U19" s="251">
        <f>T19/T18*100</f>
        <v>20.305903946160907</v>
      </c>
      <c r="V19" s="255">
        <v>3286</v>
      </c>
      <c r="W19" s="251">
        <f>V19/V18*100</f>
        <v>19.970827762246262</v>
      </c>
      <c r="X19" s="255">
        <v>3204</v>
      </c>
      <c r="Y19" s="251">
        <f>X19/X18*100</f>
        <v>19.44056792670348</v>
      </c>
      <c r="Z19" s="255">
        <v>3502</v>
      </c>
      <c r="AA19" s="251">
        <f>Z19/Z18*100</f>
        <v>20.575793184488838</v>
      </c>
      <c r="AB19" s="255"/>
      <c r="AC19" s="251" t="e">
        <f>AB19/AB18*100</f>
        <v>#DIV/0!</v>
      </c>
    </row>
    <row r="22" spans="1:29">
      <c r="A22" s="504" t="s">
        <v>4</v>
      </c>
      <c r="B22" s="504"/>
      <c r="C22" s="504"/>
      <c r="D22" s="504"/>
      <c r="E22" s="504"/>
      <c r="F22" s="504"/>
      <c r="G22" s="504"/>
      <c r="H22" s="504"/>
      <c r="I22" s="504"/>
      <c r="J22" s="504"/>
      <c r="K22" s="504"/>
      <c r="L22" s="504"/>
      <c r="M22" s="504"/>
      <c r="N22" s="504"/>
      <c r="O22" s="504"/>
      <c r="P22" s="504"/>
      <c r="Q22" s="504"/>
      <c r="R22" s="504"/>
      <c r="S22" s="504"/>
      <c r="T22" s="504"/>
      <c r="U22" s="504"/>
      <c r="V22" s="504"/>
    </row>
    <row r="23" spans="1:29">
      <c r="A23" s="499" t="s">
        <v>32</v>
      </c>
      <c r="B23" s="499"/>
      <c r="C23" s="499"/>
      <c r="D23" s="499"/>
      <c r="E23" s="499"/>
      <c r="F23" s="499"/>
      <c r="G23" s="499"/>
      <c r="H23" s="499"/>
      <c r="I23" s="499"/>
      <c r="J23" s="499"/>
      <c r="K23" s="499"/>
      <c r="L23" s="499"/>
      <c r="M23" s="499"/>
      <c r="N23" s="499"/>
      <c r="O23" s="499"/>
      <c r="P23" s="499"/>
      <c r="Q23" s="499"/>
      <c r="R23" s="499"/>
      <c r="S23" s="499"/>
      <c r="T23" s="499"/>
      <c r="U23" s="499"/>
      <c r="V23" s="499"/>
    </row>
    <row r="24" spans="1:29">
      <c r="A24" s="499"/>
      <c r="B24" s="499"/>
      <c r="C24" s="499"/>
      <c r="D24" s="499"/>
      <c r="E24" s="499"/>
      <c r="F24" s="499"/>
      <c r="G24" s="499"/>
      <c r="H24" s="499"/>
      <c r="I24" s="499"/>
      <c r="J24" s="499"/>
      <c r="K24" s="499"/>
      <c r="L24" s="499"/>
      <c r="M24" s="499"/>
      <c r="N24" s="499"/>
      <c r="O24" s="499"/>
      <c r="P24" s="499"/>
      <c r="Q24" s="499"/>
      <c r="R24" s="499"/>
      <c r="S24" s="499"/>
      <c r="T24" s="499"/>
      <c r="U24" s="499"/>
      <c r="V24" s="499"/>
    </row>
    <row r="25" spans="1:29">
      <c r="A25" s="499"/>
      <c r="B25" s="499"/>
      <c r="C25" s="499"/>
      <c r="D25" s="499"/>
      <c r="E25" s="499"/>
      <c r="F25" s="499"/>
      <c r="G25" s="499"/>
      <c r="H25" s="499"/>
      <c r="I25" s="499"/>
      <c r="J25" s="499"/>
      <c r="K25" s="499"/>
      <c r="L25" s="499"/>
      <c r="M25" s="499"/>
      <c r="N25" s="499"/>
      <c r="O25" s="499"/>
      <c r="P25" s="499"/>
      <c r="Q25" s="499"/>
      <c r="R25" s="499"/>
      <c r="S25" s="499"/>
      <c r="T25" s="499"/>
      <c r="U25" s="499"/>
      <c r="V25" s="499"/>
    </row>
    <row r="26" spans="1:29">
      <c r="A26" s="499"/>
      <c r="B26" s="499"/>
      <c r="C26" s="499"/>
      <c r="D26" s="499"/>
      <c r="E26" s="499"/>
      <c r="F26" s="499"/>
      <c r="G26" s="499"/>
      <c r="H26" s="499"/>
      <c r="I26" s="499"/>
      <c r="J26" s="499"/>
      <c r="K26" s="499"/>
      <c r="L26" s="499"/>
      <c r="M26" s="499"/>
      <c r="N26" s="499"/>
      <c r="O26" s="499"/>
      <c r="P26" s="499"/>
      <c r="Q26" s="499"/>
      <c r="R26" s="499"/>
      <c r="S26" s="499"/>
      <c r="T26" s="499"/>
      <c r="U26" s="499"/>
      <c r="V26" s="499"/>
    </row>
    <row r="27" spans="1:29">
      <c r="A27" s="499"/>
      <c r="B27" s="499"/>
      <c r="C27" s="499"/>
      <c r="D27" s="499"/>
      <c r="E27" s="499"/>
      <c r="F27" s="499"/>
      <c r="G27" s="499"/>
      <c r="H27" s="499"/>
      <c r="I27" s="499"/>
      <c r="J27" s="499"/>
      <c r="K27" s="499"/>
      <c r="L27" s="499"/>
      <c r="M27" s="499"/>
      <c r="N27" s="499"/>
      <c r="O27" s="499"/>
      <c r="P27" s="499"/>
      <c r="Q27" s="499"/>
      <c r="R27" s="499"/>
      <c r="S27" s="499"/>
      <c r="T27" s="499"/>
      <c r="U27" s="499"/>
      <c r="V27" s="499"/>
    </row>
    <row r="28" spans="1:29">
      <c r="A28" s="499"/>
      <c r="B28" s="499"/>
      <c r="C28" s="499"/>
      <c r="D28" s="499"/>
      <c r="E28" s="499"/>
      <c r="F28" s="499"/>
      <c r="G28" s="499"/>
      <c r="H28" s="499"/>
      <c r="I28" s="499"/>
      <c r="J28" s="499"/>
      <c r="K28" s="499"/>
      <c r="L28" s="499"/>
      <c r="M28" s="499"/>
      <c r="N28" s="499"/>
      <c r="O28" s="499"/>
      <c r="P28" s="499"/>
      <c r="Q28" s="499"/>
      <c r="R28" s="499"/>
      <c r="S28" s="499"/>
      <c r="T28" s="499"/>
      <c r="U28" s="499"/>
      <c r="V28" s="499"/>
    </row>
    <row r="29" spans="1:29">
      <c r="A29" s="499"/>
      <c r="B29" s="499"/>
      <c r="C29" s="499"/>
      <c r="D29" s="499"/>
      <c r="E29" s="499"/>
      <c r="F29" s="499"/>
      <c r="G29" s="499"/>
      <c r="H29" s="499"/>
      <c r="I29" s="499"/>
      <c r="J29" s="499"/>
      <c r="K29" s="499"/>
      <c r="L29" s="499"/>
      <c r="M29" s="499"/>
      <c r="N29" s="499"/>
      <c r="O29" s="499"/>
      <c r="P29" s="499"/>
      <c r="Q29" s="499"/>
      <c r="R29" s="499"/>
      <c r="S29" s="499"/>
      <c r="T29" s="499"/>
      <c r="U29" s="499"/>
      <c r="V29" s="499"/>
    </row>
    <row r="30" spans="1:29">
      <c r="A30" s="499"/>
      <c r="B30" s="499"/>
      <c r="C30" s="499"/>
      <c r="D30" s="499"/>
      <c r="E30" s="499"/>
      <c r="F30" s="499"/>
      <c r="G30" s="499"/>
      <c r="H30" s="499"/>
      <c r="I30" s="499"/>
      <c r="J30" s="499"/>
      <c r="K30" s="499"/>
      <c r="L30" s="499"/>
      <c r="M30" s="499"/>
      <c r="N30" s="499"/>
      <c r="O30" s="499"/>
      <c r="P30" s="499"/>
      <c r="Q30" s="499"/>
      <c r="R30" s="499"/>
      <c r="S30" s="499"/>
      <c r="T30" s="499"/>
      <c r="U30" s="499"/>
      <c r="V30" s="499"/>
    </row>
    <row r="32" spans="1:29">
      <c r="A32" s="3" t="s">
        <v>5</v>
      </c>
    </row>
  </sheetData>
  <mergeCells count="23">
    <mergeCell ref="A23:V30"/>
    <mergeCell ref="A22:V22"/>
    <mergeCell ref="A4:V7"/>
    <mergeCell ref="Z16:AA16"/>
    <mergeCell ref="X16:Y16"/>
    <mergeCell ref="V16:W16"/>
    <mergeCell ref="R16:S16"/>
    <mergeCell ref="T16:U16"/>
    <mergeCell ref="AB16:AC16"/>
    <mergeCell ref="A3:V3"/>
    <mergeCell ref="A1:V1"/>
    <mergeCell ref="L16:M16"/>
    <mergeCell ref="A15:V15"/>
    <mergeCell ref="A13:V13"/>
    <mergeCell ref="A9:V12"/>
    <mergeCell ref="A8:V8"/>
    <mergeCell ref="B16:C16"/>
    <mergeCell ref="D16:E16"/>
    <mergeCell ref="F16:G16"/>
    <mergeCell ref="H16:I16"/>
    <mergeCell ref="J16:K16"/>
    <mergeCell ref="N16:O16"/>
    <mergeCell ref="P16:Q16"/>
  </mergeCells>
  <hyperlinks>
    <hyperlink ref="A32" location="Titelseite!A1" display="zurück zum Inhaltsverzeichnis" xr:uid="{00000000-0004-0000-0800-000000000000}"/>
  </hyperlinks>
  <pageMargins left="0.7" right="0.7" top="0.78740157499999996" bottom="0.78740157499999996"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27</vt:i4>
      </vt:variant>
    </vt:vector>
  </HeadingPairs>
  <TitlesOfParts>
    <vt:vector size="27" baseType="lpstr">
      <vt:lpstr>Titelseite</vt:lpstr>
      <vt:lpstr>C1</vt:lpstr>
      <vt:lpstr>C2</vt:lpstr>
      <vt:lpstr>C2.1</vt:lpstr>
      <vt:lpstr>C3</vt:lpstr>
      <vt:lpstr>C3.1</vt:lpstr>
      <vt:lpstr>C4</vt:lpstr>
      <vt:lpstr>C4.1</vt:lpstr>
      <vt:lpstr>C5</vt:lpstr>
      <vt:lpstr>C6</vt:lpstr>
      <vt:lpstr>C7</vt:lpstr>
      <vt:lpstr>C8</vt:lpstr>
      <vt:lpstr>C9</vt:lpstr>
      <vt:lpstr>C10</vt:lpstr>
      <vt:lpstr>C11</vt:lpstr>
      <vt:lpstr>C12</vt:lpstr>
      <vt:lpstr>C12.1</vt:lpstr>
      <vt:lpstr>C12.2</vt:lpstr>
      <vt:lpstr>C13</vt:lpstr>
      <vt:lpstr>C14</vt:lpstr>
      <vt:lpstr>C15</vt:lpstr>
      <vt:lpstr>C16</vt:lpstr>
      <vt:lpstr>C17</vt:lpstr>
      <vt:lpstr>C18</vt:lpstr>
      <vt:lpstr>C19</vt:lpstr>
      <vt:lpstr>C20</vt:lpstr>
      <vt:lpstr>C21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 Nagy</dc:creator>
  <cp:lastModifiedBy>Nagy, Theresa</cp:lastModifiedBy>
  <dcterms:created xsi:type="dcterms:W3CDTF">2020-10-20T12:55:25Z</dcterms:created>
  <dcterms:modified xsi:type="dcterms:W3CDTF">2024-07-17T12:59:19Z</dcterms:modified>
</cp:coreProperties>
</file>