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Bildungsbüro\Bildungsmonitoring\2024\Daten Bimo\"/>
    </mc:Choice>
  </mc:AlternateContent>
  <xr:revisionPtr revIDLastSave="0" documentId="13_ncr:1_{7129A2E8-9130-4801-9134-23669731537D}" xr6:coauthVersionLast="47" xr6:coauthVersionMax="47" xr10:uidLastSave="{00000000-0000-0000-0000-000000000000}"/>
  <bookViews>
    <workbookView xWindow="30" yWindow="210" windowWidth="29040" windowHeight="15990" tabRatio="597" activeTab="18" xr2:uid="{00000000-000D-0000-FFFF-FFFF00000000}"/>
  </bookViews>
  <sheets>
    <sheet name="Titelseite" sheetId="1" r:id="rId1"/>
    <sheet name="B1" sheetId="22" r:id="rId2"/>
    <sheet name="B2" sheetId="2" r:id="rId3"/>
    <sheet name="B3" sheetId="28" r:id="rId4"/>
    <sheet name="B3.1" sheetId="16" r:id="rId5"/>
    <sheet name="B4" sheetId="15" r:id="rId6"/>
    <sheet name="B5" sheetId="13" r:id="rId7"/>
    <sheet name="B6" sheetId="14" r:id="rId8"/>
    <sheet name="B7" sheetId="18" r:id="rId9"/>
    <sheet name="B8" sheetId="17" r:id="rId10"/>
    <sheet name="B9" sheetId="19" r:id="rId11"/>
    <sheet name="B10" sheetId="20" r:id="rId12"/>
    <sheet name="B11" sheetId="21" r:id="rId13"/>
    <sheet name="B12" sheetId="23" r:id="rId14"/>
    <sheet name="B13" sheetId="24" r:id="rId15"/>
    <sheet name="B14" sheetId="25" r:id="rId16"/>
    <sheet name="B15" sheetId="29" r:id="rId17"/>
    <sheet name="B16" sheetId="26" r:id="rId18"/>
    <sheet name="B17" sheetId="27" r:id="rId1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1" i="27" l="1"/>
  <c r="AC19" i="27"/>
  <c r="AC52" i="17"/>
  <c r="AC43" i="17"/>
  <c r="M22" i="20"/>
  <c r="M21" i="20"/>
  <c r="M20" i="20"/>
  <c r="M19" i="20"/>
  <c r="AD59" i="17"/>
  <c r="AD58" i="17"/>
  <c r="AD57" i="17"/>
  <c r="AD56" i="17"/>
  <c r="AD55" i="17"/>
  <c r="AD54" i="17"/>
  <c r="AD53" i="17"/>
  <c r="AD52" i="17"/>
  <c r="AC51" i="17"/>
  <c r="AD50" i="17"/>
  <c r="AD49" i="17"/>
  <c r="AD48" i="17"/>
  <c r="AD47" i="17"/>
  <c r="AD46" i="17"/>
  <c r="AD45" i="17"/>
  <c r="AD44" i="17"/>
  <c r="AD43" i="17"/>
  <c r="AC42" i="17"/>
  <c r="AC18" i="17"/>
  <c r="AC19" i="17"/>
  <c r="AD21" i="17"/>
  <c r="AC22" i="17"/>
  <c r="AC23" i="17"/>
  <c r="AD25" i="17"/>
  <c r="AC26" i="17"/>
  <c r="AC27" i="17"/>
  <c r="AD29" i="17"/>
  <c r="AC30" i="17"/>
  <c r="AC31" i="17"/>
  <c r="AC34" i="17"/>
  <c r="AC35" i="17"/>
  <c r="AD37" i="17"/>
  <c r="R20" i="18"/>
  <c r="S21" i="18"/>
  <c r="R18" i="18"/>
  <c r="S19" i="18"/>
  <c r="AC26" i="13"/>
  <c r="AD27" i="13"/>
  <c r="AD25" i="13"/>
  <c r="AC24" i="13"/>
  <c r="AC22" i="13"/>
  <c r="AD23" i="13"/>
  <c r="AC20" i="13"/>
  <c r="AD21" i="13"/>
  <c r="AC18" i="13"/>
  <c r="AD19" i="13"/>
  <c r="AD37" i="16"/>
  <c r="AD36" i="16"/>
  <c r="AD35" i="16"/>
  <c r="AD33" i="16"/>
  <c r="AD32" i="16"/>
  <c r="AD31" i="16"/>
  <c r="AD29" i="16"/>
  <c r="AD28" i="16"/>
  <c r="AD27" i="16"/>
  <c r="AD25" i="16"/>
  <c r="AD24" i="16"/>
  <c r="AD23" i="16"/>
  <c r="AD21" i="16"/>
  <c r="AD20" i="16"/>
  <c r="AD19" i="16"/>
  <c r="Z20" i="28"/>
  <c r="AB37" i="28"/>
  <c r="AA36" i="28"/>
  <c r="AB36" i="28"/>
  <c r="AB35" i="28"/>
  <c r="AB33" i="28"/>
  <c r="AA32" i="28"/>
  <c r="AB32" i="28"/>
  <c r="AB31" i="28"/>
  <c r="AB29" i="28"/>
  <c r="AA28" i="28"/>
  <c r="AB28" i="28"/>
  <c r="AB27" i="28"/>
  <c r="AB25" i="28"/>
  <c r="AA24" i="28"/>
  <c r="AB24" i="28"/>
  <c r="AB23" i="28"/>
  <c r="AB21" i="28"/>
  <c r="AA20" i="28"/>
  <c r="AB20" i="28"/>
  <c r="AB19" i="28"/>
  <c r="AD32" i="2"/>
  <c r="AC31" i="2"/>
  <c r="AD31" i="2"/>
  <c r="AD29" i="2"/>
  <c r="AC28" i="2"/>
  <c r="AD28" i="2"/>
  <c r="AD26" i="2"/>
  <c r="AC25" i="2"/>
  <c r="AD25" i="2"/>
  <c r="AD23" i="2"/>
  <c r="AC22" i="2"/>
  <c r="AD22" i="2"/>
  <c r="AD20" i="2"/>
  <c r="AC19" i="2"/>
  <c r="AD19" i="2"/>
  <c r="AA21" i="27"/>
  <c r="AA19" i="27"/>
  <c r="AD36" i="17"/>
  <c r="AD35" i="17"/>
  <c r="AD31" i="17"/>
  <c r="AD28" i="17"/>
  <c r="AD24" i="17"/>
  <c r="AD33" i="17"/>
  <c r="AD19" i="17"/>
  <c r="AD32" i="17"/>
  <c r="AD20" i="17"/>
  <c r="AD27" i="17"/>
  <c r="AD23" i="17"/>
  <c r="AC19" i="15"/>
  <c r="S20" i="24"/>
  <c r="S19" i="24"/>
  <c r="R19" i="21"/>
  <c r="S23" i="21"/>
  <c r="S20" i="14"/>
  <c r="S19" i="14"/>
  <c r="H41" i="29"/>
  <c r="F41" i="29"/>
  <c r="H40" i="29"/>
  <c r="F40" i="29"/>
  <c r="H39" i="29"/>
  <c r="F39" i="29"/>
  <c r="I38" i="29"/>
  <c r="J41" i="29"/>
  <c r="C38" i="29"/>
  <c r="D40" i="29"/>
  <c r="H36" i="29"/>
  <c r="F36" i="29"/>
  <c r="H35" i="29"/>
  <c r="F35" i="29"/>
  <c r="H34" i="29"/>
  <c r="F34" i="29"/>
  <c r="I33" i="29"/>
  <c r="J35" i="29"/>
  <c r="C33" i="29"/>
  <c r="D36" i="29"/>
  <c r="H31" i="29"/>
  <c r="F31" i="29"/>
  <c r="H30" i="29"/>
  <c r="F30" i="29"/>
  <c r="H29" i="29"/>
  <c r="F29" i="29"/>
  <c r="I28" i="29"/>
  <c r="J30" i="29"/>
  <c r="C28" i="29"/>
  <c r="D31" i="29"/>
  <c r="H26" i="29"/>
  <c r="F26" i="29"/>
  <c r="H25" i="29"/>
  <c r="F25" i="29"/>
  <c r="H24" i="29"/>
  <c r="F24" i="29"/>
  <c r="I23" i="29"/>
  <c r="J24" i="29"/>
  <c r="C23" i="29"/>
  <c r="D25" i="29"/>
  <c r="H21" i="29"/>
  <c r="F21" i="29"/>
  <c r="H20" i="29"/>
  <c r="F20" i="29"/>
  <c r="H19" i="29"/>
  <c r="F19" i="29"/>
  <c r="I18" i="29"/>
  <c r="J21" i="29"/>
  <c r="C18" i="29"/>
  <c r="D20" i="29"/>
  <c r="S19" i="21"/>
  <c r="S24" i="21"/>
  <c r="S26" i="21"/>
  <c r="S21" i="21"/>
  <c r="S25" i="21"/>
  <c r="S22" i="21"/>
  <c r="D39" i="29"/>
  <c r="J36" i="29"/>
  <c r="D24" i="29"/>
  <c r="D26" i="29"/>
  <c r="D35" i="29"/>
  <c r="J25" i="29"/>
  <c r="J34" i="29"/>
  <c r="J20" i="29"/>
  <c r="J29" i="29"/>
  <c r="J31" i="29"/>
  <c r="J40" i="29"/>
  <c r="D19" i="29"/>
  <c r="D21" i="29"/>
  <c r="D30" i="29"/>
  <c r="D41" i="29"/>
  <c r="D34" i="29"/>
  <c r="J26" i="29"/>
  <c r="J19" i="29"/>
  <c r="J39" i="29"/>
  <c r="D29" i="29"/>
  <c r="J37" i="25"/>
  <c r="J36" i="25"/>
  <c r="J35" i="25"/>
  <c r="J33" i="25"/>
  <c r="J32" i="25"/>
  <c r="J31" i="25"/>
  <c r="J29" i="25"/>
  <c r="J28" i="25"/>
  <c r="J27" i="25"/>
  <c r="J25" i="25"/>
  <c r="J24" i="25"/>
  <c r="J23" i="25"/>
  <c r="J21" i="25"/>
  <c r="J20" i="25"/>
  <c r="J19" i="25"/>
  <c r="H37" i="25"/>
  <c r="H36" i="25"/>
  <c r="H35" i="25"/>
  <c r="H33" i="25"/>
  <c r="H32" i="25"/>
  <c r="H31" i="25"/>
  <c r="H29" i="25"/>
  <c r="H28" i="25"/>
  <c r="H27" i="25"/>
  <c r="H25" i="25"/>
  <c r="H24" i="25"/>
  <c r="H23" i="25"/>
  <c r="H21" i="25"/>
  <c r="H20" i="25"/>
  <c r="H19" i="25"/>
  <c r="F37" i="25"/>
  <c r="F36" i="25"/>
  <c r="F35" i="25"/>
  <c r="F33" i="25"/>
  <c r="F32" i="25"/>
  <c r="F31" i="25"/>
  <c r="F29" i="25"/>
  <c r="F28" i="25"/>
  <c r="F27" i="25"/>
  <c r="F25" i="25"/>
  <c r="F24" i="25"/>
  <c r="F23" i="25"/>
  <c r="F21" i="25"/>
  <c r="F20" i="25"/>
  <c r="F19" i="25"/>
  <c r="D37" i="25"/>
  <c r="D36" i="25"/>
  <c r="D35" i="25"/>
  <c r="D33" i="25"/>
  <c r="D32" i="25"/>
  <c r="D31" i="25"/>
  <c r="D29" i="25"/>
  <c r="D28" i="25"/>
  <c r="D27" i="25"/>
  <c r="D25" i="25"/>
  <c r="D24" i="25"/>
  <c r="D23" i="25"/>
  <c r="D19" i="25"/>
  <c r="D21" i="25"/>
  <c r="D20" i="25"/>
  <c r="C23" i="23"/>
  <c r="C22" i="23"/>
  <c r="E23" i="23"/>
  <c r="E22" i="23"/>
  <c r="G23" i="23"/>
  <c r="G22" i="23"/>
  <c r="I23" i="23"/>
  <c r="I22" i="23"/>
  <c r="I21" i="23"/>
  <c r="Q20" i="24"/>
  <c r="Q19" i="24"/>
  <c r="P18" i="18"/>
  <c r="Q21" i="18"/>
  <c r="Q19" i="18"/>
  <c r="Q20" i="14"/>
  <c r="Q19" i="14"/>
  <c r="AA26" i="13"/>
  <c r="AA24" i="13"/>
  <c r="AB25" i="13"/>
  <c r="AA22" i="13"/>
  <c r="AB23" i="13"/>
  <c r="AA20" i="13"/>
  <c r="AB21" i="13"/>
  <c r="AA18" i="13"/>
  <c r="AB19" i="13"/>
  <c r="AB59" i="17"/>
  <c r="AB58" i="17"/>
  <c r="AB57" i="17"/>
  <c r="AB56" i="17"/>
  <c r="AB55" i="17"/>
  <c r="AB54" i="17"/>
  <c r="AB53" i="17"/>
  <c r="AB52" i="17"/>
  <c r="AA51" i="17"/>
  <c r="AB50" i="17"/>
  <c r="AB49" i="17"/>
  <c r="AB48" i="17"/>
  <c r="AB47" i="17"/>
  <c r="AB46" i="17"/>
  <c r="AB45" i="17"/>
  <c r="AB44" i="17"/>
  <c r="AB43" i="17"/>
  <c r="AA42" i="17"/>
  <c r="AA35" i="17"/>
  <c r="AB35" i="17"/>
  <c r="AA34" i="17"/>
  <c r="AA31" i="17"/>
  <c r="AB33" i="17"/>
  <c r="AA30" i="17"/>
  <c r="AA27" i="17"/>
  <c r="AB29" i="17"/>
  <c r="AA26" i="17"/>
  <c r="AA23" i="17"/>
  <c r="AB25" i="17"/>
  <c r="AA22" i="17"/>
  <c r="AA19" i="17"/>
  <c r="AB21" i="17"/>
  <c r="AA18" i="17"/>
  <c r="AB27" i="13"/>
  <c r="AB37" i="16"/>
  <c r="AB36" i="16"/>
  <c r="AB35" i="16"/>
  <c r="AB33" i="16"/>
  <c r="AB32" i="16"/>
  <c r="AB31" i="16"/>
  <c r="AB29" i="16"/>
  <c r="AB28" i="16"/>
  <c r="AB27" i="16"/>
  <c r="AB25" i="16"/>
  <c r="AB24" i="16"/>
  <c r="AB23" i="16"/>
  <c r="AB21" i="16"/>
  <c r="AB20" i="16"/>
  <c r="AB19" i="16"/>
  <c r="Y36" i="28"/>
  <c r="Z36" i="28"/>
  <c r="Y32" i="28"/>
  <c r="Z32" i="28"/>
  <c r="Y28" i="28"/>
  <c r="Z28" i="28"/>
  <c r="Y24" i="28"/>
  <c r="Z24" i="28"/>
  <c r="Y20" i="28"/>
  <c r="Z37" i="28"/>
  <c r="Z35" i="28"/>
  <c r="Z33" i="28"/>
  <c r="Z31" i="28"/>
  <c r="Z29" i="28"/>
  <c r="Z27" i="28"/>
  <c r="Z25" i="28"/>
  <c r="Z23" i="28"/>
  <c r="Z21" i="28"/>
  <c r="Z19" i="28"/>
  <c r="AB32" i="2"/>
  <c r="AA31" i="2"/>
  <c r="AB31" i="2"/>
  <c r="AB29" i="2"/>
  <c r="AA28" i="2"/>
  <c r="AB28" i="2"/>
  <c r="AB26" i="2"/>
  <c r="AA25" i="2"/>
  <c r="AB25" i="2"/>
  <c r="AB23" i="2"/>
  <c r="AA22" i="2"/>
  <c r="AB22" i="2"/>
  <c r="AB20" i="2"/>
  <c r="AA19" i="2"/>
  <c r="AB19" i="2"/>
  <c r="AA19" i="15"/>
  <c r="Q25" i="21"/>
  <c r="Q19" i="21"/>
  <c r="Q21" i="21"/>
  <c r="Q22" i="21"/>
  <c r="Q23" i="21"/>
  <c r="Q26" i="21"/>
  <c r="Q24" i="21"/>
  <c r="K22" i="20"/>
  <c r="K21" i="20"/>
  <c r="K20" i="20"/>
  <c r="K19" i="20"/>
  <c r="O20" i="24"/>
  <c r="O19" i="24"/>
  <c r="I22" i="20"/>
  <c r="I21" i="20"/>
  <c r="I20" i="20"/>
  <c r="I19" i="20"/>
  <c r="I18" i="20"/>
  <c r="Y34" i="17"/>
  <c r="W34" i="17"/>
  <c r="U34" i="17"/>
  <c r="S34" i="17"/>
  <c r="T35" i="17"/>
  <c r="Q34" i="17"/>
  <c r="O34" i="17"/>
  <c r="M34" i="17"/>
  <c r="K34" i="17"/>
  <c r="I34" i="17"/>
  <c r="G34" i="17"/>
  <c r="E34" i="17"/>
  <c r="Y30" i="17"/>
  <c r="W30" i="17"/>
  <c r="U30" i="17"/>
  <c r="S30" i="17"/>
  <c r="Q30" i="17"/>
  <c r="O30" i="17"/>
  <c r="M30" i="17"/>
  <c r="K30" i="17"/>
  <c r="I30" i="17"/>
  <c r="G30" i="17"/>
  <c r="E30" i="17"/>
  <c r="Y26" i="17"/>
  <c r="W26" i="17"/>
  <c r="U26" i="17"/>
  <c r="S26" i="17"/>
  <c r="Q26" i="17"/>
  <c r="O26" i="17"/>
  <c r="M26" i="17"/>
  <c r="K26" i="17"/>
  <c r="I26" i="17"/>
  <c r="G26" i="17"/>
  <c r="E26" i="17"/>
  <c r="Y22" i="17"/>
  <c r="W22" i="17"/>
  <c r="U22" i="17"/>
  <c r="V23" i="17"/>
  <c r="S22" i="17"/>
  <c r="Q22" i="17"/>
  <c r="O22" i="17"/>
  <c r="M22" i="17"/>
  <c r="K22" i="17"/>
  <c r="I22" i="17"/>
  <c r="G22" i="17"/>
  <c r="E22" i="17"/>
  <c r="F23" i="17"/>
  <c r="C34" i="17"/>
  <c r="C30" i="17"/>
  <c r="C26" i="17"/>
  <c r="C22" i="17"/>
  <c r="Y18" i="17"/>
  <c r="W18" i="17"/>
  <c r="U18" i="17"/>
  <c r="S18" i="17"/>
  <c r="Q18" i="17"/>
  <c r="O18" i="17"/>
  <c r="M18" i="17"/>
  <c r="K18" i="17"/>
  <c r="I18" i="17"/>
  <c r="G18" i="17"/>
  <c r="E18" i="17"/>
  <c r="C18" i="17"/>
  <c r="P52" i="17"/>
  <c r="L52" i="17"/>
  <c r="Y51" i="17"/>
  <c r="Z52" i="17"/>
  <c r="W51" i="17"/>
  <c r="X52" i="17"/>
  <c r="U51" i="17"/>
  <c r="V52" i="17"/>
  <c r="S51" i="17"/>
  <c r="T52" i="17"/>
  <c r="Q51" i="17"/>
  <c r="R52" i="17"/>
  <c r="O51" i="17"/>
  <c r="M51" i="17"/>
  <c r="N52" i="17"/>
  <c r="K51" i="17"/>
  <c r="I51" i="17"/>
  <c r="J52" i="17"/>
  <c r="G51" i="17"/>
  <c r="H52" i="17"/>
  <c r="E51" i="17"/>
  <c r="F52" i="17"/>
  <c r="Z43" i="17"/>
  <c r="N43" i="17"/>
  <c r="J43" i="17"/>
  <c r="Y42" i="17"/>
  <c r="W42" i="17"/>
  <c r="X43" i="17"/>
  <c r="U42" i="17"/>
  <c r="V43" i="17"/>
  <c r="S42" i="17"/>
  <c r="T43" i="17"/>
  <c r="Q42" i="17"/>
  <c r="R43" i="17"/>
  <c r="O42" i="17"/>
  <c r="P43" i="17"/>
  <c r="M42" i="17"/>
  <c r="K42" i="17"/>
  <c r="L43" i="17"/>
  <c r="I42" i="17"/>
  <c r="G42" i="17"/>
  <c r="H43" i="17"/>
  <c r="E42" i="17"/>
  <c r="F43" i="17"/>
  <c r="C51" i="17"/>
  <c r="D52" i="17"/>
  <c r="C42" i="17"/>
  <c r="D43" i="17"/>
  <c r="Y35" i="17"/>
  <c r="Z35" i="17"/>
  <c r="W35" i="17"/>
  <c r="X35" i="17"/>
  <c r="U35" i="17"/>
  <c r="V35" i="17"/>
  <c r="S35" i="17"/>
  <c r="Q35" i="17"/>
  <c r="R35" i="17"/>
  <c r="O35" i="17"/>
  <c r="P35" i="17"/>
  <c r="M35" i="17"/>
  <c r="N35" i="17"/>
  <c r="K35" i="17"/>
  <c r="L35" i="17"/>
  <c r="I35" i="17"/>
  <c r="J35" i="17"/>
  <c r="G35" i="17"/>
  <c r="H35" i="17"/>
  <c r="E35" i="17"/>
  <c r="F35" i="17"/>
  <c r="C35" i="17"/>
  <c r="D35" i="17"/>
  <c r="Y31" i="17"/>
  <c r="Z31" i="17"/>
  <c r="W31" i="17"/>
  <c r="X31" i="17"/>
  <c r="U31" i="17"/>
  <c r="V31" i="17"/>
  <c r="S31" i="17"/>
  <c r="T31" i="17"/>
  <c r="Q31" i="17"/>
  <c r="R31" i="17"/>
  <c r="O31" i="17"/>
  <c r="P31" i="17"/>
  <c r="M31" i="17"/>
  <c r="N31" i="17"/>
  <c r="K31" i="17"/>
  <c r="L31" i="17"/>
  <c r="I31" i="17"/>
  <c r="J31" i="17"/>
  <c r="G31" i="17"/>
  <c r="H31" i="17"/>
  <c r="E31" i="17"/>
  <c r="F31" i="17"/>
  <c r="C31" i="17"/>
  <c r="D31" i="17"/>
  <c r="Y27" i="17"/>
  <c r="Z27" i="17"/>
  <c r="W27" i="17"/>
  <c r="X27" i="17"/>
  <c r="U27" i="17"/>
  <c r="V27" i="17"/>
  <c r="S27" i="17"/>
  <c r="T27" i="17"/>
  <c r="Q27" i="17"/>
  <c r="R27" i="17"/>
  <c r="O27" i="17"/>
  <c r="P27" i="17"/>
  <c r="M27" i="17"/>
  <c r="N27" i="17"/>
  <c r="K27" i="17"/>
  <c r="L27" i="17"/>
  <c r="I27" i="17"/>
  <c r="J27" i="17"/>
  <c r="G27" i="17"/>
  <c r="H27" i="17"/>
  <c r="E27" i="17"/>
  <c r="F27" i="17"/>
  <c r="C27" i="17"/>
  <c r="D27" i="17"/>
  <c r="Y23" i="17"/>
  <c r="Z23" i="17"/>
  <c r="W23" i="17"/>
  <c r="X23" i="17"/>
  <c r="U23" i="17"/>
  <c r="S23" i="17"/>
  <c r="T23" i="17"/>
  <c r="Q23" i="17"/>
  <c r="R23" i="17"/>
  <c r="O23" i="17"/>
  <c r="P23" i="17"/>
  <c r="M23" i="17"/>
  <c r="N23" i="17"/>
  <c r="K23" i="17"/>
  <c r="L23" i="17"/>
  <c r="I23" i="17"/>
  <c r="J23" i="17"/>
  <c r="G23" i="17"/>
  <c r="H23" i="17"/>
  <c r="E23" i="17"/>
  <c r="C23" i="17"/>
  <c r="D23" i="17"/>
  <c r="L19" i="17"/>
  <c r="Z35" i="16"/>
  <c r="X35" i="16"/>
  <c r="V35" i="16"/>
  <c r="T35" i="16"/>
  <c r="R35" i="16"/>
  <c r="P35" i="16"/>
  <c r="N35" i="16"/>
  <c r="L35" i="16"/>
  <c r="J35" i="16"/>
  <c r="H35" i="16"/>
  <c r="F35" i="16"/>
  <c r="Z31" i="16"/>
  <c r="X31" i="16"/>
  <c r="V31" i="16"/>
  <c r="T31" i="16"/>
  <c r="R31" i="16"/>
  <c r="P31" i="16"/>
  <c r="N31" i="16"/>
  <c r="L31" i="16"/>
  <c r="J31" i="16"/>
  <c r="H31" i="16"/>
  <c r="F31" i="16"/>
  <c r="F27" i="16"/>
  <c r="H27" i="16"/>
  <c r="J27" i="16"/>
  <c r="L27" i="16"/>
  <c r="N27" i="16"/>
  <c r="P27" i="16"/>
  <c r="R27" i="16"/>
  <c r="T27" i="16"/>
  <c r="V27" i="16"/>
  <c r="X27" i="16"/>
  <c r="Z27" i="16"/>
  <c r="Z23" i="16"/>
  <c r="X23" i="16"/>
  <c r="V23" i="16"/>
  <c r="T23" i="16"/>
  <c r="R23" i="16"/>
  <c r="P23" i="16"/>
  <c r="N23" i="16"/>
  <c r="L23" i="16"/>
  <c r="J23" i="16"/>
  <c r="H23" i="16"/>
  <c r="F23" i="16"/>
  <c r="Z19" i="16"/>
  <c r="X19" i="16"/>
  <c r="V19" i="16"/>
  <c r="T19" i="16"/>
  <c r="R19" i="16"/>
  <c r="P19" i="16"/>
  <c r="N19" i="16"/>
  <c r="L19" i="16"/>
  <c r="J19" i="16"/>
  <c r="H19" i="16"/>
  <c r="F19" i="16"/>
  <c r="G21" i="23"/>
  <c r="N19" i="21"/>
  <c r="O19" i="21"/>
  <c r="O22" i="21"/>
  <c r="O25" i="21"/>
  <c r="O26" i="21"/>
  <c r="O21" i="21"/>
  <c r="X27" i="26"/>
  <c r="X25" i="26"/>
  <c r="X23" i="26"/>
  <c r="X21" i="26"/>
  <c r="X19" i="26"/>
  <c r="Z59" i="17"/>
  <c r="Z58" i="17"/>
  <c r="Z57" i="17"/>
  <c r="Z56" i="17"/>
  <c r="Z55" i="17"/>
  <c r="Z54" i="17"/>
  <c r="Z53" i="17"/>
  <c r="Z50" i="17"/>
  <c r="Z49" i="17"/>
  <c r="Z48" i="17"/>
  <c r="Z47" i="17"/>
  <c r="Z46" i="17"/>
  <c r="Z45" i="17"/>
  <c r="Z44" i="17"/>
  <c r="Z37" i="17"/>
  <c r="Z33" i="17"/>
  <c r="Z28" i="17"/>
  <c r="Z25" i="17"/>
  <c r="Y19" i="17"/>
  <c r="Z21" i="17"/>
  <c r="O21" i="18"/>
  <c r="O19" i="18"/>
  <c r="Z36" i="17"/>
  <c r="Z29" i="17"/>
  <c r="Z24" i="17"/>
  <c r="Z32" i="17"/>
  <c r="O20" i="14"/>
  <c r="O19" i="14"/>
  <c r="Z27" i="13"/>
  <c r="Z25" i="13"/>
  <c r="Z23" i="13"/>
  <c r="Z21" i="13"/>
  <c r="Z19" i="13"/>
  <c r="Z37" i="16"/>
  <c r="Z36" i="16"/>
  <c r="Z33" i="16"/>
  <c r="Z32" i="16"/>
  <c r="Z29" i="16"/>
  <c r="Z28" i="16"/>
  <c r="Z25" i="16"/>
  <c r="Z24" i="16"/>
  <c r="Z21" i="16"/>
  <c r="Z20" i="16"/>
  <c r="X37" i="28"/>
  <c r="X36" i="28"/>
  <c r="X35" i="28"/>
  <c r="X33" i="28"/>
  <c r="X32" i="28"/>
  <c r="X31" i="28"/>
  <c r="X29" i="28"/>
  <c r="X28" i="28"/>
  <c r="X27" i="28"/>
  <c r="X25" i="28"/>
  <c r="X24" i="28"/>
  <c r="X23" i="28"/>
  <c r="X21" i="28"/>
  <c r="X20" i="28"/>
  <c r="X19" i="28"/>
  <c r="Z32" i="2"/>
  <c r="Y31" i="2"/>
  <c r="Z31" i="2"/>
  <c r="Z29" i="2"/>
  <c r="Y28" i="2"/>
  <c r="Z28" i="2"/>
  <c r="Z26" i="2"/>
  <c r="Y25" i="2"/>
  <c r="Z25" i="2"/>
  <c r="Z23" i="2"/>
  <c r="Y22" i="2"/>
  <c r="Z22" i="2"/>
  <c r="Z20" i="2"/>
  <c r="Y19" i="2"/>
  <c r="Z19" i="2"/>
  <c r="Y21" i="27"/>
  <c r="Y19" i="27"/>
  <c r="W21" i="27"/>
  <c r="W19" i="27"/>
  <c r="Y19" i="15"/>
  <c r="V37" i="28"/>
  <c r="V36" i="28"/>
  <c r="V35" i="28"/>
  <c r="V33" i="28"/>
  <c r="V32" i="28"/>
  <c r="V31" i="28"/>
  <c r="V29" i="28"/>
  <c r="V28" i="28"/>
  <c r="V27" i="28"/>
  <c r="V25" i="28"/>
  <c r="V24" i="28"/>
  <c r="V23" i="28"/>
  <c r="V21" i="28"/>
  <c r="V20" i="28"/>
  <c r="V19" i="28"/>
  <c r="T37" i="28"/>
  <c r="T36" i="28"/>
  <c r="T35" i="28"/>
  <c r="T33" i="28"/>
  <c r="T32" i="28"/>
  <c r="T31" i="28"/>
  <c r="T29" i="28"/>
  <c r="T28" i="28"/>
  <c r="T27" i="28"/>
  <c r="T25" i="28"/>
  <c r="T24" i="28"/>
  <c r="T23" i="28"/>
  <c r="T21" i="28"/>
  <c r="T20" i="28"/>
  <c r="T19" i="28"/>
  <c r="R37" i="28"/>
  <c r="R36" i="28"/>
  <c r="R35" i="28"/>
  <c r="R33" i="28"/>
  <c r="R32" i="28"/>
  <c r="R31" i="28"/>
  <c r="R29" i="28"/>
  <c r="R28" i="28"/>
  <c r="R27" i="28"/>
  <c r="R25" i="28"/>
  <c r="R24" i="28"/>
  <c r="R23" i="28"/>
  <c r="R21" i="28"/>
  <c r="R20" i="28"/>
  <c r="R19" i="28"/>
  <c r="P37" i="28"/>
  <c r="P36" i="28"/>
  <c r="P35" i="28"/>
  <c r="P33" i="28"/>
  <c r="P32" i="28"/>
  <c r="P31" i="28"/>
  <c r="P29" i="28"/>
  <c r="P28" i="28"/>
  <c r="P27" i="28"/>
  <c r="P25" i="28"/>
  <c r="P24" i="28"/>
  <c r="P23" i="28"/>
  <c r="P21" i="28"/>
  <c r="P20" i="28"/>
  <c r="P19" i="28"/>
  <c r="N37" i="28"/>
  <c r="N36" i="28"/>
  <c r="N35" i="28"/>
  <c r="N33" i="28"/>
  <c r="N32" i="28"/>
  <c r="N31" i="28"/>
  <c r="N29" i="28"/>
  <c r="N28" i="28"/>
  <c r="N27" i="28"/>
  <c r="N25" i="28"/>
  <c r="N24" i="28"/>
  <c r="N23" i="28"/>
  <c r="N21" i="28"/>
  <c r="N20" i="28"/>
  <c r="N19" i="28"/>
  <c r="L37" i="28"/>
  <c r="L36" i="28"/>
  <c r="L35" i="28"/>
  <c r="L33" i="28"/>
  <c r="L32" i="28"/>
  <c r="L31" i="28"/>
  <c r="L29" i="28"/>
  <c r="L28" i="28"/>
  <c r="L27" i="28"/>
  <c r="L25" i="28"/>
  <c r="L24" i="28"/>
  <c r="L23" i="28"/>
  <c r="L21" i="28"/>
  <c r="L20" i="28"/>
  <c r="L19" i="28"/>
  <c r="J37" i="28"/>
  <c r="J36" i="28"/>
  <c r="J35" i="28"/>
  <c r="J33" i="28"/>
  <c r="J32" i="28"/>
  <c r="J31" i="28"/>
  <c r="J29" i="28"/>
  <c r="J28" i="28"/>
  <c r="J27" i="28"/>
  <c r="J25" i="28"/>
  <c r="J24" i="28"/>
  <c r="J23" i="28"/>
  <c r="J21" i="28"/>
  <c r="J20" i="28"/>
  <c r="J19" i="28"/>
  <c r="H37" i="28"/>
  <c r="H36" i="28"/>
  <c r="H35" i="28"/>
  <c r="H33" i="28"/>
  <c r="H32" i="28"/>
  <c r="H31" i="28"/>
  <c r="H29" i="28"/>
  <c r="H28" i="28"/>
  <c r="H27" i="28"/>
  <c r="H25" i="28"/>
  <c r="H24" i="28"/>
  <c r="H23" i="28"/>
  <c r="H21" i="28"/>
  <c r="H20" i="28"/>
  <c r="H19" i="28"/>
  <c r="F37" i="28"/>
  <c r="F36" i="28"/>
  <c r="F35" i="28"/>
  <c r="F33" i="28"/>
  <c r="F32" i="28"/>
  <c r="F31" i="28"/>
  <c r="F29" i="28"/>
  <c r="F28" i="28"/>
  <c r="F27" i="28"/>
  <c r="F25" i="28"/>
  <c r="F24" i="28"/>
  <c r="F23" i="28"/>
  <c r="F21" i="28"/>
  <c r="F20" i="28"/>
  <c r="F19" i="28"/>
  <c r="D37" i="28"/>
  <c r="D36" i="28"/>
  <c r="D35" i="28"/>
  <c r="D33" i="28"/>
  <c r="D32" i="28"/>
  <c r="D31" i="28"/>
  <c r="D29" i="28"/>
  <c r="D28" i="28"/>
  <c r="D27" i="28"/>
  <c r="D25" i="28"/>
  <c r="D24" i="28"/>
  <c r="D23" i="28"/>
  <c r="D21" i="28"/>
  <c r="D20" i="28"/>
  <c r="D19" i="28"/>
  <c r="G19" i="27"/>
  <c r="E21" i="23"/>
  <c r="B21" i="23"/>
  <c r="C21" i="23"/>
  <c r="M19" i="24"/>
  <c r="K19" i="24"/>
  <c r="I19" i="24"/>
  <c r="G19" i="24"/>
  <c r="E19" i="24"/>
  <c r="C19" i="24"/>
  <c r="L19" i="21"/>
  <c r="M19" i="21"/>
  <c r="J19" i="21"/>
  <c r="K19" i="21"/>
  <c r="H19" i="21"/>
  <c r="I26" i="21"/>
  <c r="F19" i="21"/>
  <c r="G24" i="21"/>
  <c r="D19" i="21"/>
  <c r="E22" i="21"/>
  <c r="B19" i="21"/>
  <c r="C19" i="21"/>
  <c r="M26" i="21"/>
  <c r="M25" i="21"/>
  <c r="M24" i="21"/>
  <c r="M23" i="21"/>
  <c r="M22" i="21"/>
  <c r="M21" i="21"/>
  <c r="K26" i="21"/>
  <c r="K25" i="21"/>
  <c r="K24" i="21"/>
  <c r="K23" i="21"/>
  <c r="K22" i="21"/>
  <c r="K21" i="21"/>
  <c r="I25" i="21"/>
  <c r="I24" i="21"/>
  <c r="I23" i="21"/>
  <c r="I22" i="21"/>
  <c r="I21" i="21"/>
  <c r="G26" i="21"/>
  <c r="G25" i="21"/>
  <c r="G23" i="21"/>
  <c r="G22" i="21"/>
  <c r="G21" i="21"/>
  <c r="E23" i="21"/>
  <c r="E21" i="21"/>
  <c r="C26" i="21"/>
  <c r="C25" i="21"/>
  <c r="C24" i="21"/>
  <c r="C23" i="21"/>
  <c r="C22" i="21"/>
  <c r="C21" i="21"/>
  <c r="X59" i="17"/>
  <c r="X58" i="17"/>
  <c r="X57" i="17"/>
  <c r="X56" i="17"/>
  <c r="X55" i="17"/>
  <c r="X54" i="17"/>
  <c r="X53" i="17"/>
  <c r="X50" i="17"/>
  <c r="X49" i="17"/>
  <c r="X48" i="17"/>
  <c r="X47" i="17"/>
  <c r="X46" i="17"/>
  <c r="X45" i="17"/>
  <c r="X44" i="17"/>
  <c r="M21" i="18"/>
  <c r="M19" i="18"/>
  <c r="M20" i="14"/>
  <c r="K20" i="14"/>
  <c r="I20" i="14"/>
  <c r="G20" i="14"/>
  <c r="E20" i="14"/>
  <c r="C20" i="14"/>
  <c r="M19" i="14"/>
  <c r="X25" i="13"/>
  <c r="X27" i="13"/>
  <c r="X23" i="13"/>
  <c r="X21" i="13"/>
  <c r="X19" i="13"/>
  <c r="X37" i="16"/>
  <c r="X36" i="16"/>
  <c r="X33" i="16"/>
  <c r="X32" i="16"/>
  <c r="X29" i="16"/>
  <c r="X28" i="16"/>
  <c r="X25" i="16"/>
  <c r="X24" i="16"/>
  <c r="X21" i="16"/>
  <c r="X20" i="16"/>
  <c r="X32" i="2"/>
  <c r="X31" i="2"/>
  <c r="X29" i="2"/>
  <c r="X26" i="2"/>
  <c r="X23" i="2"/>
  <c r="X20" i="2"/>
  <c r="W31" i="2"/>
  <c r="W28" i="2"/>
  <c r="X28" i="2"/>
  <c r="W25" i="2"/>
  <c r="X25" i="2"/>
  <c r="W22" i="2"/>
  <c r="X22" i="2"/>
  <c r="W19" i="2"/>
  <c r="X19" i="2"/>
  <c r="G22" i="20"/>
  <c r="G21" i="20"/>
  <c r="G20" i="20"/>
  <c r="G19" i="20"/>
  <c r="G18" i="20"/>
  <c r="U21" i="27"/>
  <c r="S21" i="27"/>
  <c r="Q21" i="27"/>
  <c r="O21" i="27"/>
  <c r="M21" i="27"/>
  <c r="K21" i="27"/>
  <c r="I21" i="27"/>
  <c r="G21" i="27"/>
  <c r="E21" i="27"/>
  <c r="C21" i="27"/>
  <c r="U19" i="27"/>
  <c r="S19" i="27"/>
  <c r="Q19" i="27"/>
  <c r="O19" i="27"/>
  <c r="M19" i="27"/>
  <c r="K19" i="27"/>
  <c r="I19" i="27"/>
  <c r="E19" i="27"/>
  <c r="C19" i="27"/>
  <c r="M24" i="22"/>
  <c r="K24" i="22"/>
  <c r="I24" i="22"/>
  <c r="G24" i="22"/>
  <c r="E24" i="22"/>
  <c r="C24" i="22"/>
  <c r="M23" i="22"/>
  <c r="K23" i="22"/>
  <c r="I23" i="22"/>
  <c r="G23" i="22"/>
  <c r="E23" i="22"/>
  <c r="C23" i="22"/>
  <c r="M22" i="22"/>
  <c r="K22" i="22"/>
  <c r="I22" i="22"/>
  <c r="G22" i="22"/>
  <c r="E22" i="22"/>
  <c r="C22" i="22"/>
  <c r="M21" i="22"/>
  <c r="K21" i="22"/>
  <c r="I21" i="22"/>
  <c r="G21" i="22"/>
  <c r="E21" i="22"/>
  <c r="C21" i="22"/>
  <c r="M20" i="22"/>
  <c r="K20" i="22"/>
  <c r="I20" i="22"/>
  <c r="G20" i="22"/>
  <c r="E20" i="22"/>
  <c r="C20" i="22"/>
  <c r="M19" i="22"/>
  <c r="K19" i="22"/>
  <c r="I19" i="22"/>
  <c r="G19" i="22"/>
  <c r="E19" i="22"/>
  <c r="C19" i="22"/>
  <c r="E22" i="20"/>
  <c r="E18" i="20"/>
  <c r="E21" i="20"/>
  <c r="E20" i="20"/>
  <c r="E19" i="20"/>
  <c r="C22" i="20"/>
  <c r="C21" i="20"/>
  <c r="C20" i="20"/>
  <c r="C19" i="20"/>
  <c r="C18" i="20"/>
  <c r="M20" i="24"/>
  <c r="K20" i="24"/>
  <c r="I20" i="24"/>
  <c r="G20" i="24"/>
  <c r="E20" i="24"/>
  <c r="C20" i="24"/>
  <c r="K19" i="19"/>
  <c r="J18" i="19"/>
  <c r="K23" i="19"/>
  <c r="H18" i="19"/>
  <c r="I21" i="19"/>
  <c r="I23" i="19"/>
  <c r="F18" i="19"/>
  <c r="G20" i="19"/>
  <c r="D18" i="19"/>
  <c r="E19" i="19"/>
  <c r="B18" i="19"/>
  <c r="C21" i="19"/>
  <c r="E22" i="19"/>
  <c r="E20" i="19"/>
  <c r="G19" i="19"/>
  <c r="G23" i="19"/>
  <c r="I19" i="19"/>
  <c r="D27" i="26"/>
  <c r="V19" i="26"/>
  <c r="V21" i="26"/>
  <c r="V23" i="26"/>
  <c r="V25" i="26"/>
  <c r="V27" i="26"/>
  <c r="T27" i="26"/>
  <c r="T25" i="26"/>
  <c r="T23" i="26"/>
  <c r="T21" i="26"/>
  <c r="T19" i="26"/>
  <c r="R19" i="26"/>
  <c r="R21" i="26"/>
  <c r="R23" i="26"/>
  <c r="R25" i="26"/>
  <c r="R27" i="26"/>
  <c r="P27" i="26"/>
  <c r="P25" i="26"/>
  <c r="P23" i="26"/>
  <c r="P21" i="26"/>
  <c r="P19" i="26"/>
  <c r="N19" i="26"/>
  <c r="N21" i="26"/>
  <c r="N23" i="26"/>
  <c r="N25" i="26"/>
  <c r="N27" i="26"/>
  <c r="L27" i="26"/>
  <c r="L25" i="26"/>
  <c r="L23" i="26"/>
  <c r="L21" i="26"/>
  <c r="L19" i="26"/>
  <c r="J19" i="26"/>
  <c r="J21" i="26"/>
  <c r="J23" i="26"/>
  <c r="J25" i="26"/>
  <c r="J27" i="26"/>
  <c r="H27" i="26"/>
  <c r="H25" i="26"/>
  <c r="H23" i="26"/>
  <c r="H21" i="26"/>
  <c r="H19" i="26"/>
  <c r="F19" i="26"/>
  <c r="F21" i="26"/>
  <c r="F23" i="26"/>
  <c r="F25" i="26"/>
  <c r="F27" i="26"/>
  <c r="D25" i="26"/>
  <c r="D23" i="26"/>
  <c r="D21" i="26"/>
  <c r="D19" i="26"/>
  <c r="F50" i="17"/>
  <c r="F49" i="17"/>
  <c r="F48" i="17"/>
  <c r="F47" i="17"/>
  <c r="F46" i="17"/>
  <c r="F45" i="17"/>
  <c r="F44" i="17"/>
  <c r="V59" i="17"/>
  <c r="V58" i="17"/>
  <c r="V57" i="17"/>
  <c r="V56" i="17"/>
  <c r="V55" i="17"/>
  <c r="V54" i="17"/>
  <c r="V53" i="17"/>
  <c r="T59" i="17"/>
  <c r="T58" i="17"/>
  <c r="T57" i="17"/>
  <c r="T56" i="17"/>
  <c r="T55" i="17"/>
  <c r="T54" i="17"/>
  <c r="T53" i="17"/>
  <c r="R59" i="17"/>
  <c r="R58" i="17"/>
  <c r="R57" i="17"/>
  <c r="R56" i="17"/>
  <c r="R55" i="17"/>
  <c r="R54" i="17"/>
  <c r="R53" i="17"/>
  <c r="P59" i="17"/>
  <c r="P58" i="17"/>
  <c r="P57" i="17"/>
  <c r="P56" i="17"/>
  <c r="P55" i="17"/>
  <c r="P54" i="17"/>
  <c r="P53" i="17"/>
  <c r="N59" i="17"/>
  <c r="N58" i="17"/>
  <c r="N57" i="17"/>
  <c r="N56" i="17"/>
  <c r="N55" i="17"/>
  <c r="N54" i="17"/>
  <c r="N53" i="17"/>
  <c r="L59" i="17"/>
  <c r="L58" i="17"/>
  <c r="L57" i="17"/>
  <c r="L56" i="17"/>
  <c r="L55" i="17"/>
  <c r="L54" i="17"/>
  <c r="L53" i="17"/>
  <c r="J59" i="17"/>
  <c r="J58" i="17"/>
  <c r="J57" i="17"/>
  <c r="J56" i="17"/>
  <c r="J55" i="17"/>
  <c r="J54" i="17"/>
  <c r="J53" i="17"/>
  <c r="H59" i="17"/>
  <c r="H58" i="17"/>
  <c r="H57" i="17"/>
  <c r="H56" i="17"/>
  <c r="H55" i="17"/>
  <c r="H54" i="17"/>
  <c r="H53" i="17"/>
  <c r="F59" i="17"/>
  <c r="F58" i="17"/>
  <c r="F57" i="17"/>
  <c r="F56" i="17"/>
  <c r="F55" i="17"/>
  <c r="F54" i="17"/>
  <c r="F53" i="17"/>
  <c r="D59" i="17"/>
  <c r="D58" i="17"/>
  <c r="D57" i="17"/>
  <c r="D56" i="17"/>
  <c r="D55" i="17"/>
  <c r="D54" i="17"/>
  <c r="D53" i="17"/>
  <c r="V50" i="17"/>
  <c r="V49" i="17"/>
  <c r="V48" i="17"/>
  <c r="V47" i="17"/>
  <c r="V46" i="17"/>
  <c r="V45" i="17"/>
  <c r="V44" i="17"/>
  <c r="T50" i="17"/>
  <c r="T49" i="17"/>
  <c r="T48" i="17"/>
  <c r="T47" i="17"/>
  <c r="T46" i="17"/>
  <c r="T45" i="17"/>
  <c r="T44" i="17"/>
  <c r="R50" i="17"/>
  <c r="R49" i="17"/>
  <c r="R48" i="17"/>
  <c r="R47" i="17"/>
  <c r="R46" i="17"/>
  <c r="R45" i="17"/>
  <c r="R44" i="17"/>
  <c r="P50" i="17"/>
  <c r="P49" i="17"/>
  <c r="P48" i="17"/>
  <c r="P47" i="17"/>
  <c r="P46" i="17"/>
  <c r="P45" i="17"/>
  <c r="P44" i="17"/>
  <c r="N50" i="17"/>
  <c r="N49" i="17"/>
  <c r="N48" i="17"/>
  <c r="N47" i="17"/>
  <c r="N46" i="17"/>
  <c r="N45" i="17"/>
  <c r="N44" i="17"/>
  <c r="L50" i="17"/>
  <c r="L49" i="17"/>
  <c r="L48" i="17"/>
  <c r="L47" i="17"/>
  <c r="L46" i="17"/>
  <c r="L45" i="17"/>
  <c r="L44" i="17"/>
  <c r="J50" i="17"/>
  <c r="J49" i="17"/>
  <c r="J48" i="17"/>
  <c r="J47" i="17"/>
  <c r="J46" i="17"/>
  <c r="J45" i="17"/>
  <c r="J44" i="17"/>
  <c r="H50" i="17"/>
  <c r="H49" i="17"/>
  <c r="H48" i="17"/>
  <c r="H47" i="17"/>
  <c r="H46" i="17"/>
  <c r="H45" i="17"/>
  <c r="H44" i="17"/>
  <c r="D50" i="17"/>
  <c r="D49" i="17"/>
  <c r="D48" i="17"/>
  <c r="D47" i="17"/>
  <c r="D46" i="17"/>
  <c r="D45" i="17"/>
  <c r="D44" i="17"/>
  <c r="F32" i="16"/>
  <c r="W19" i="15"/>
  <c r="U19" i="15"/>
  <c r="S19" i="15"/>
  <c r="Q19" i="15"/>
  <c r="O19" i="15"/>
  <c r="M19" i="15"/>
  <c r="K19" i="15"/>
  <c r="I19" i="15"/>
  <c r="G19" i="15"/>
  <c r="E19" i="15"/>
  <c r="C19" i="15"/>
  <c r="D37" i="16"/>
  <c r="D36" i="16"/>
  <c r="F37" i="16"/>
  <c r="F36" i="16"/>
  <c r="H37" i="16"/>
  <c r="H36" i="16"/>
  <c r="J37" i="16"/>
  <c r="J36" i="16"/>
  <c r="L37" i="16"/>
  <c r="L36" i="16"/>
  <c r="N37" i="16"/>
  <c r="N36" i="16"/>
  <c r="P37" i="16"/>
  <c r="P36" i="16"/>
  <c r="R37" i="16"/>
  <c r="R36" i="16"/>
  <c r="T37" i="16"/>
  <c r="T36" i="16"/>
  <c r="V37" i="16"/>
  <c r="V36" i="16"/>
  <c r="V33" i="16"/>
  <c r="V32" i="16"/>
  <c r="T33" i="16"/>
  <c r="T32" i="16"/>
  <c r="R33" i="16"/>
  <c r="R32" i="16"/>
  <c r="P33" i="16"/>
  <c r="P32" i="16"/>
  <c r="N33" i="16"/>
  <c r="N32" i="16"/>
  <c r="L33" i="16"/>
  <c r="L32" i="16"/>
  <c r="J33" i="16"/>
  <c r="J32" i="16"/>
  <c r="H33" i="16"/>
  <c r="H32" i="16"/>
  <c r="F33" i="16"/>
  <c r="D33" i="16"/>
  <c r="D32" i="16"/>
  <c r="D29" i="16"/>
  <c r="D28" i="16"/>
  <c r="F29" i="16"/>
  <c r="F28" i="16"/>
  <c r="H29" i="16"/>
  <c r="H28" i="16"/>
  <c r="J29" i="16"/>
  <c r="J28" i="16"/>
  <c r="L29" i="16"/>
  <c r="L28" i="16"/>
  <c r="N29" i="16"/>
  <c r="N28" i="16"/>
  <c r="P29" i="16"/>
  <c r="P28" i="16"/>
  <c r="R29" i="16"/>
  <c r="R28" i="16"/>
  <c r="T29" i="16"/>
  <c r="T28" i="16"/>
  <c r="V29" i="16"/>
  <c r="V28" i="16"/>
  <c r="V25" i="16"/>
  <c r="V24" i="16"/>
  <c r="T25" i="16"/>
  <c r="T24" i="16"/>
  <c r="R25" i="16"/>
  <c r="R24" i="16"/>
  <c r="P25" i="16"/>
  <c r="P24" i="16"/>
  <c r="N25" i="16"/>
  <c r="N24" i="16"/>
  <c r="L25" i="16"/>
  <c r="L24" i="16"/>
  <c r="J25" i="16"/>
  <c r="J24" i="16"/>
  <c r="H25" i="16"/>
  <c r="H24" i="16"/>
  <c r="F25" i="16"/>
  <c r="F24" i="16"/>
  <c r="D25" i="16"/>
  <c r="D24" i="16"/>
  <c r="V21" i="16"/>
  <c r="V20" i="16"/>
  <c r="T21" i="16"/>
  <c r="T20" i="16"/>
  <c r="R21" i="16"/>
  <c r="R20" i="16"/>
  <c r="P21" i="16"/>
  <c r="P20" i="16"/>
  <c r="N21" i="16"/>
  <c r="N20" i="16"/>
  <c r="L21" i="16"/>
  <c r="L20" i="16"/>
  <c r="J21" i="16"/>
  <c r="J20" i="16"/>
  <c r="H21" i="16"/>
  <c r="H20" i="16"/>
  <c r="F21" i="16"/>
  <c r="F20" i="16"/>
  <c r="D21" i="16"/>
  <c r="D20" i="16"/>
  <c r="F29" i="2"/>
  <c r="H29" i="2"/>
  <c r="J29" i="2"/>
  <c r="L29" i="2"/>
  <c r="N29" i="2"/>
  <c r="P29" i="2"/>
  <c r="R29" i="2"/>
  <c r="T29" i="2"/>
  <c r="V29" i="2"/>
  <c r="V32" i="2"/>
  <c r="T32" i="2"/>
  <c r="R32" i="2"/>
  <c r="P32" i="2"/>
  <c r="N32" i="2"/>
  <c r="L32" i="2"/>
  <c r="J32" i="2"/>
  <c r="H32" i="2"/>
  <c r="F32" i="2"/>
  <c r="V26" i="2"/>
  <c r="T26" i="2"/>
  <c r="R26" i="2"/>
  <c r="P26" i="2"/>
  <c r="N26" i="2"/>
  <c r="L26" i="2"/>
  <c r="J26" i="2"/>
  <c r="H26" i="2"/>
  <c r="F26" i="2"/>
  <c r="V23" i="2"/>
  <c r="T23" i="2"/>
  <c r="R23" i="2"/>
  <c r="P23" i="2"/>
  <c r="N23" i="2"/>
  <c r="L23" i="2"/>
  <c r="J23" i="2"/>
  <c r="H23" i="2"/>
  <c r="F23" i="2"/>
  <c r="D23" i="2"/>
  <c r="V20" i="2"/>
  <c r="T20" i="2"/>
  <c r="R20" i="2"/>
  <c r="R19" i="2"/>
  <c r="P20" i="2"/>
  <c r="P19" i="2"/>
  <c r="N20" i="2"/>
  <c r="N19" i="2"/>
  <c r="L20" i="2"/>
  <c r="L19" i="2"/>
  <c r="J20" i="2"/>
  <c r="J19" i="2"/>
  <c r="H20" i="2"/>
  <c r="H19" i="2"/>
  <c r="F20" i="2"/>
  <c r="F19" i="2"/>
  <c r="D32" i="2"/>
  <c r="D29" i="2"/>
  <c r="D26" i="2"/>
  <c r="D20" i="2"/>
  <c r="D19" i="2"/>
  <c r="K21" i="18"/>
  <c r="I21" i="18"/>
  <c r="G21" i="18"/>
  <c r="E21" i="18"/>
  <c r="C21" i="18"/>
  <c r="K19" i="18"/>
  <c r="I19" i="18"/>
  <c r="G19" i="18"/>
  <c r="E19" i="18"/>
  <c r="C19" i="18"/>
  <c r="F27" i="13"/>
  <c r="F25" i="13"/>
  <c r="F23" i="13"/>
  <c r="F21" i="13"/>
  <c r="F19" i="13"/>
  <c r="V19" i="13"/>
  <c r="V21" i="13"/>
  <c r="V23" i="13"/>
  <c r="V25" i="13"/>
  <c r="V27" i="13"/>
  <c r="T27" i="13"/>
  <c r="T25" i="13"/>
  <c r="T23" i="13"/>
  <c r="T21" i="13"/>
  <c r="T19" i="13"/>
  <c r="R19" i="13"/>
  <c r="R21" i="13"/>
  <c r="R23" i="13"/>
  <c r="R25" i="13"/>
  <c r="R27" i="13"/>
  <c r="P27" i="13"/>
  <c r="P25" i="13"/>
  <c r="P23" i="13"/>
  <c r="P21" i="13"/>
  <c r="P19" i="13"/>
  <c r="N27" i="13"/>
  <c r="N25" i="13"/>
  <c r="N23" i="13"/>
  <c r="N21" i="13"/>
  <c r="N19" i="13"/>
  <c r="L27" i="13"/>
  <c r="L25" i="13"/>
  <c r="L23" i="13"/>
  <c r="L21" i="13"/>
  <c r="L19" i="13"/>
  <c r="J27" i="13"/>
  <c r="J25" i="13"/>
  <c r="J23" i="13"/>
  <c r="J21" i="13"/>
  <c r="J19" i="13"/>
  <c r="H27" i="13"/>
  <c r="H25" i="13"/>
  <c r="H23" i="13"/>
  <c r="H21" i="13"/>
  <c r="H19" i="13"/>
  <c r="D27" i="13"/>
  <c r="D25" i="13"/>
  <c r="D23" i="13"/>
  <c r="D21" i="13"/>
  <c r="D19" i="13"/>
  <c r="K19" i="14"/>
  <c r="I19" i="14"/>
  <c r="G19" i="14"/>
  <c r="E19" i="14"/>
  <c r="C19" i="14"/>
  <c r="G31" i="2"/>
  <c r="H31" i="2"/>
  <c r="G28" i="2"/>
  <c r="H28" i="2"/>
  <c r="G25" i="2"/>
  <c r="H25" i="2"/>
  <c r="G22" i="2"/>
  <c r="H22" i="2"/>
  <c r="I28" i="2"/>
  <c r="J28" i="2"/>
  <c r="I25" i="2"/>
  <c r="J25" i="2"/>
  <c r="K31" i="2"/>
  <c r="L31" i="2"/>
  <c r="K28" i="2"/>
  <c r="L28" i="2"/>
  <c r="K25" i="2"/>
  <c r="L25" i="2"/>
  <c r="K22" i="2"/>
  <c r="L22" i="2"/>
  <c r="O22" i="2"/>
  <c r="P22" i="2"/>
  <c r="O25" i="2"/>
  <c r="P25" i="2"/>
  <c r="O28" i="2"/>
  <c r="P28" i="2"/>
  <c r="O31" i="2"/>
  <c r="P31" i="2"/>
  <c r="M31" i="2"/>
  <c r="N31" i="2"/>
  <c r="M28" i="2"/>
  <c r="N28" i="2"/>
  <c r="M25" i="2"/>
  <c r="N25" i="2"/>
  <c r="M22" i="2"/>
  <c r="N22" i="2"/>
  <c r="Q31" i="2"/>
  <c r="R31" i="2"/>
  <c r="Q28" i="2"/>
  <c r="R28" i="2"/>
  <c r="Q25" i="2"/>
  <c r="R25" i="2"/>
  <c r="Q22" i="2"/>
  <c r="R22" i="2"/>
  <c r="S31" i="2"/>
  <c r="T31" i="2"/>
  <c r="S28" i="2"/>
  <c r="T28" i="2"/>
  <c r="S25" i="2"/>
  <c r="T25" i="2"/>
  <c r="S22" i="2"/>
  <c r="T22" i="2"/>
  <c r="S19" i="2"/>
  <c r="T19" i="2"/>
  <c r="I22" i="2"/>
  <c r="J22" i="2"/>
  <c r="I31" i="2"/>
  <c r="J31" i="2"/>
  <c r="E31" i="2"/>
  <c r="F31" i="2"/>
  <c r="E28" i="2"/>
  <c r="F28" i="2"/>
  <c r="E25" i="2"/>
  <c r="F25" i="2"/>
  <c r="C31" i="2"/>
  <c r="D31" i="2"/>
  <c r="C28" i="2"/>
  <c r="D28" i="2"/>
  <c r="C25" i="2"/>
  <c r="D25" i="2"/>
  <c r="E22" i="2"/>
  <c r="F22" i="2"/>
  <c r="C22" i="2"/>
  <c r="D22" i="2"/>
  <c r="R37" i="17"/>
  <c r="J37" i="17"/>
  <c r="N32" i="17"/>
  <c r="F32" i="17"/>
  <c r="R29" i="17"/>
  <c r="J29" i="17"/>
  <c r="N25" i="17"/>
  <c r="F25" i="17"/>
  <c r="W19" i="17"/>
  <c r="X19" i="17"/>
  <c r="S19" i="17"/>
  <c r="T19" i="17"/>
  <c r="Q19" i="17"/>
  <c r="R21" i="17"/>
  <c r="O19" i="17"/>
  <c r="P19" i="17"/>
  <c r="M19" i="17"/>
  <c r="N19" i="17"/>
  <c r="K19" i="17"/>
  <c r="L21" i="17"/>
  <c r="I19" i="17"/>
  <c r="J21" i="17"/>
  <c r="G19" i="17"/>
  <c r="H19" i="17"/>
  <c r="E19" i="17"/>
  <c r="F20" i="17"/>
  <c r="C19" i="17"/>
  <c r="D19" i="17"/>
  <c r="V37" i="17"/>
  <c r="U19" i="17"/>
  <c r="V19" i="17"/>
  <c r="V21" i="17"/>
  <c r="U31" i="2"/>
  <c r="V31" i="2"/>
  <c r="U28" i="2"/>
  <c r="V28" i="2"/>
  <c r="U25" i="2"/>
  <c r="V25" i="2"/>
  <c r="U19" i="2"/>
  <c r="V19" i="2"/>
  <c r="U22" i="2"/>
  <c r="V22" i="2"/>
  <c r="F24" i="17"/>
  <c r="J36" i="17"/>
  <c r="P33" i="17"/>
  <c r="P32" i="17"/>
  <c r="R36" i="17"/>
  <c r="V25" i="17"/>
  <c r="V24" i="17"/>
  <c r="T21" i="17"/>
  <c r="T20" i="17"/>
  <c r="P25" i="17"/>
  <c r="P24" i="17"/>
  <c r="L29" i="17"/>
  <c r="L28" i="17"/>
  <c r="H33" i="17"/>
  <c r="H32" i="17"/>
  <c r="L37" i="17"/>
  <c r="L36" i="17"/>
  <c r="V29" i="17"/>
  <c r="V28" i="17"/>
  <c r="N20" i="17"/>
  <c r="J25" i="17"/>
  <c r="J24" i="17"/>
  <c r="R25" i="17"/>
  <c r="R24" i="17"/>
  <c r="F29" i="17"/>
  <c r="F28" i="17"/>
  <c r="N29" i="17"/>
  <c r="N28" i="17"/>
  <c r="J33" i="17"/>
  <c r="J32" i="17"/>
  <c r="R33" i="17"/>
  <c r="R32" i="17"/>
  <c r="F37" i="17"/>
  <c r="F36" i="17"/>
  <c r="N37" i="17"/>
  <c r="N36" i="17"/>
  <c r="R28" i="17"/>
  <c r="D21" i="17"/>
  <c r="D20" i="17"/>
  <c r="H25" i="17"/>
  <c r="H24" i="17"/>
  <c r="D29" i="17"/>
  <c r="D28" i="17"/>
  <c r="T29" i="17"/>
  <c r="T28" i="17"/>
  <c r="D37" i="17"/>
  <c r="D36" i="17"/>
  <c r="T37" i="17"/>
  <c r="T36" i="17"/>
  <c r="V32" i="17"/>
  <c r="V33" i="17"/>
  <c r="H20" i="17"/>
  <c r="H21" i="17"/>
  <c r="P20" i="17"/>
  <c r="P21" i="17"/>
  <c r="D24" i="17"/>
  <c r="D25" i="17"/>
  <c r="L24" i="17"/>
  <c r="L25" i="17"/>
  <c r="T24" i="17"/>
  <c r="T25" i="17"/>
  <c r="H28" i="17"/>
  <c r="H29" i="17"/>
  <c r="P28" i="17"/>
  <c r="P29" i="17"/>
  <c r="D33" i="17"/>
  <c r="D32" i="17"/>
  <c r="L33" i="17"/>
  <c r="L32" i="17"/>
  <c r="T33" i="17"/>
  <c r="T32" i="17"/>
  <c r="H36" i="17"/>
  <c r="H37" i="17"/>
  <c r="P36" i="17"/>
  <c r="P37" i="17"/>
  <c r="G21" i="19"/>
  <c r="K20" i="19"/>
  <c r="I22" i="19"/>
  <c r="G22" i="19"/>
  <c r="C22" i="19"/>
  <c r="K22" i="19"/>
  <c r="I20" i="19"/>
  <c r="K21" i="19"/>
  <c r="N33" i="17"/>
  <c r="N24" i="17"/>
  <c r="F33" i="17"/>
  <c r="V36" i="17"/>
  <c r="J28" i="17"/>
  <c r="V20" i="17"/>
  <c r="C20" i="19"/>
  <c r="C23" i="19"/>
  <c r="X37" i="17"/>
  <c r="X36" i="17"/>
  <c r="X33" i="17"/>
  <c r="X32" i="17"/>
  <c r="X29" i="17"/>
  <c r="X28" i="17"/>
  <c r="X25" i="17"/>
  <c r="X24" i="17"/>
  <c r="X21" i="17"/>
  <c r="X20" i="17"/>
  <c r="R20" i="17"/>
  <c r="C19" i="19"/>
  <c r="E24" i="21"/>
  <c r="R19" i="17"/>
  <c r="E25" i="21"/>
  <c r="I19" i="21"/>
  <c r="E21" i="19"/>
  <c r="E26" i="21"/>
  <c r="O24" i="21"/>
  <c r="F19" i="17"/>
  <c r="L20" i="17"/>
  <c r="E23" i="19"/>
  <c r="E19" i="21"/>
  <c r="Z20" i="17"/>
  <c r="O23" i="21"/>
  <c r="F21" i="17"/>
  <c r="J20" i="17"/>
  <c r="G19" i="21"/>
  <c r="J19" i="17"/>
  <c r="Z19" i="17"/>
  <c r="N21" i="17"/>
  <c r="AB37" i="17"/>
  <c r="AB24" i="17"/>
  <c r="AB36" i="17"/>
  <c r="AB23" i="17"/>
  <c r="AB20" i="17"/>
  <c r="AB31" i="17"/>
  <c r="AB19" i="17"/>
  <c r="AB32" i="17"/>
  <c r="AB27" i="17"/>
  <c r="AB28" i="17"/>
</calcChain>
</file>

<file path=xl/sharedStrings.xml><?xml version="1.0" encoding="utf-8"?>
<sst xmlns="http://schemas.openxmlformats.org/spreadsheetml/2006/main" count="943" uniqueCount="196">
  <si>
    <t>Definition</t>
  </si>
  <si>
    <t>Relevanz</t>
  </si>
  <si>
    <t>Tabellen</t>
  </si>
  <si>
    <t>Hessen</t>
  </si>
  <si>
    <t>Methodische Erläuterung</t>
  </si>
  <si>
    <t>zurück zum Inhaltsverzeichnis</t>
  </si>
  <si>
    <t>B -Bildung im Grundschulalter</t>
  </si>
  <si>
    <t>B4 - Kinder mit Grundsicherungsbezug</t>
  </si>
  <si>
    <t>Arme Kinder sind eine Risikogruppe in Bezug auf Bildungsteilhabe; der Indikator versucht diese Gruppe zu fassen.</t>
  </si>
  <si>
    <t>B7 - Kinder in Deutschintensivklassen</t>
  </si>
  <si>
    <t>B10 - Laufbahnempfehlung</t>
  </si>
  <si>
    <t>2010/11</t>
  </si>
  <si>
    <t>2011/12</t>
  </si>
  <si>
    <t>2012/13</t>
  </si>
  <si>
    <t>2013/14</t>
  </si>
  <si>
    <t>2014/15</t>
  </si>
  <si>
    <t>2015/16</t>
  </si>
  <si>
    <t>2016/17</t>
  </si>
  <si>
    <t>2017/18</t>
  </si>
  <si>
    <t>2018/19</t>
  </si>
  <si>
    <t>2019/20</t>
  </si>
  <si>
    <t>2020/21</t>
  </si>
  <si>
    <t>insgesamt</t>
  </si>
  <si>
    <t>Schülerinnen und Schüler in Vorklassen</t>
  </si>
  <si>
    <t>Kinder mit Förderbedarf an Grund- und Förderschulen</t>
  </si>
  <si>
    <t>Inklusiv beschulte Kinder an Grundschulen nach Förderschwerpunkten in Wiesbaden</t>
  </si>
  <si>
    <t>Quelle: Hessisches Statistisches Landesamt</t>
  </si>
  <si>
    <t xml:space="preserve">   davon an Förderschulen</t>
  </si>
  <si>
    <t xml:space="preserve">   Lernen</t>
  </si>
  <si>
    <t xml:space="preserve">   Emotionale und soziale Entwicklung</t>
  </si>
  <si>
    <t xml:space="preserve">   Geistige Entwicklung</t>
  </si>
  <si>
    <t xml:space="preserve">   Körperliche und motorische Entwicklung</t>
  </si>
  <si>
    <t xml:space="preserve">   Sprachheilförderung</t>
  </si>
  <si>
    <t xml:space="preserve">   Hören</t>
  </si>
  <si>
    <t xml:space="preserve">   sonstiges Förderschwerpunkte</t>
  </si>
  <si>
    <t>LH Wiesbaden</t>
  </si>
  <si>
    <t>Frankfurt a.M.</t>
  </si>
  <si>
    <t>Offenbach a.M.</t>
  </si>
  <si>
    <r>
      <t xml:space="preserve">Darmstadt, </t>
    </r>
    <r>
      <rPr>
        <b/>
        <sz val="10"/>
        <color theme="1"/>
        <rFont val="Calibri"/>
        <family val="2"/>
        <scheme val="minor"/>
      </rPr>
      <t>Wissen-schaftsst.</t>
    </r>
  </si>
  <si>
    <t xml:space="preserve">   davon im Ausland geboren</t>
  </si>
  <si>
    <t>Kinder im Alter 6 bis 9 insgesamt</t>
  </si>
  <si>
    <t xml:space="preserve">   davon neuzugewandert</t>
  </si>
  <si>
    <t>Quelle: Amt für Statistik und Stadtforschung, Wiesbaden.</t>
  </si>
  <si>
    <t>Im Ausland geborene und neuzugewanderte Kinder im Alter von 6 bis unter 10 Jahren in Wiesbaden</t>
  </si>
  <si>
    <t>Anteil in Prozent</t>
  </si>
  <si>
    <t>Insgesamt</t>
  </si>
  <si>
    <t>Neuzugewanderte Kinder insgesamt</t>
  </si>
  <si>
    <t>Anteil  in Prozent</t>
  </si>
  <si>
    <t>Kinder insgesamt</t>
  </si>
  <si>
    <t>Anzahl</t>
  </si>
  <si>
    <t>Quelle: Gesundheitsamt Wiesbaden, Schuleingangsuntersuchung (S1); bereitgestellt durch Amt für Statistik und Stadtforschung Wiesbaden.</t>
  </si>
  <si>
    <t>B1 - Schuleingangsuntersuchung / guter Schulstart</t>
  </si>
  <si>
    <t>B5 - Im Ausland geborene Schülerinnen und Schüler</t>
  </si>
  <si>
    <t>B6 - Neu zugewanderte Schülerinnen und Schüler</t>
  </si>
  <si>
    <t>B8 - Kinder mit besonderen Förderbedarfen</t>
  </si>
  <si>
    <t>B9 - Erstwünsche für den Übergang Sekundarstufe I</t>
  </si>
  <si>
    <t>B11 - Nutzung von Nachmittagsangeboten Bildung, Erziehung und Betreuung</t>
  </si>
  <si>
    <t>Angebote insgesamt</t>
  </si>
  <si>
    <t xml:space="preserve">   davon offene Angebote</t>
  </si>
  <si>
    <t xml:space="preserve">   davon gruppenbezogene Angebote</t>
  </si>
  <si>
    <t xml:space="preserve">   davon Schüler/-innen an der Musik- und Kunstschule</t>
  </si>
  <si>
    <t>Schüler/-innen an der Musik - und Kunstschule insgesamt</t>
  </si>
  <si>
    <t xml:space="preserve">   davon im Alter zwischen 6 bis 9 Jahren</t>
  </si>
  <si>
    <t>Kinder im Alter von 6 bis 9 Jahren an der Wiesbadener Musik- und Kunstschule</t>
  </si>
  <si>
    <t>Aktive Nutzerinnen und Nutzer bis einschließlich 12 Jahre der Städtischen Bibliotheken; Anzahl und Anteil an Gesamtbevölkerung der gleichen Altersgruppe. Aktive Benutzerinnen und Benutzer sind alle Benutzerinnen und Benutzer, die im Berichtsjahr einen gültigen Bibliotheksausweis besitzen oder besessen haben. Bibliotheken, in denen Bibliotheksausweise nicht regelmäßig (z.B. jährlich) aktualisiert/verlängert werden, zählen ersatzweise alle Benutzer, die im Berichtsjahr mindestens einmal (physische oder virtuelle) Medien entliehen haben.</t>
  </si>
  <si>
    <t>Quelle: Dezernat für Finanzen, Schule und Kultur, Schulentwicklungsplanung.</t>
  </si>
  <si>
    <t>Nachmittagsbetreuung, Schulsozialarbeit und Lernförderung</t>
  </si>
  <si>
    <t>Nonformale (Bildungs-)Angebote</t>
  </si>
  <si>
    <t>Der Indikator gibt an, in welchem Umfang Kinder im Grundschulalter auch am Nachmittag außerhalb der Familie betreut/gefördert werden.</t>
  </si>
  <si>
    <t xml:space="preserve">   davon mit Lernförderung</t>
  </si>
  <si>
    <t>Quelle: Amt für Soziale Arbeit, Abt. Grundsatz und Planung.
Hinweis: Bei der Anzahl der anspruchsberechtigten Kinder handelt es sich um eine interne Schätzung.</t>
  </si>
  <si>
    <t>B13 - Schülerinnen und Schüler mit BuT-Lernförderung</t>
  </si>
  <si>
    <t>Die Kennziffer bildet die Ergebnisse der Schuleingangsuntersuchung in den Bereichen Deutschkenntnisse, auditive Wahrnehmung, visuelle Wahrnehmung und Visuomotorik ab. Außerdem wird angegeben, wie viele der Kinder einen ausreichend langen KT-Besuch (mind. 18 Monate) vorweisen. Der Anteil der Kinder mit guten Schulvoraussetzungen ergibt sich aus einem ausreichenden KT-Besuch und guten Sprachkenntnissen sowie aus zwei der drei genannten Kriterien (gute auditive Wahrnehmung, gute visuelle Wahrnehmung und gute Visuomotorik).</t>
  </si>
  <si>
    <t>Die durch das Gesundheitsamt durchgeführte Schuleingangsuntersuchung („S1“) erfasst alle zur Einschulung anstehenden Kinder und bietet damit eine umfassende Erreichung. Das Instrumentarium enthält verschiedene Indikatoren zu Entwicklung, Gesundheitszustand und Förderbedarfen der Kinder. Die Kennziffer zeigt damit an, wie gut Kinder auf den Übergang zur Schule vorbereitet sind.</t>
  </si>
  <si>
    <t>Ergebnisse der Schuleingangsuntersuchung in Wiesbaden</t>
  </si>
  <si>
    <t xml:space="preserve">   davon mit guten Schulvoraussetzungen</t>
  </si>
  <si>
    <t xml:space="preserve">   davon mit ausreichendem KT-Besuch</t>
  </si>
  <si>
    <t xml:space="preserve">   davon mit guten Deutschkenntnissen</t>
  </si>
  <si>
    <t xml:space="preserve">   davon mit guter auditiver Wahrnehmung</t>
  </si>
  <si>
    <t xml:space="preserve">   davon mit guter visueller Wahrnehmung</t>
  </si>
  <si>
    <t xml:space="preserve">    davon mit guter Visuomotorik</t>
  </si>
  <si>
    <t xml:space="preserve">   davon an öffentlichen Schulen</t>
  </si>
  <si>
    <t xml:space="preserve">   davon an privaten Schulen</t>
  </si>
  <si>
    <t>Die Kennziffer bildet die Inanspruchnahme von Angeboten der kulturellen Bildung ab und zeigt, wie viele Kinder bis 12 Jahren die Bibliothek in Wiesbaden nutzen.</t>
  </si>
  <si>
    <t>Quelle: Wiesbadener Musik- und Kunstschule; Amt für Statistik und Stadtforschung, Wiesbaden.</t>
  </si>
  <si>
    <t>Schülerinnen und Schüler insgesamt</t>
  </si>
  <si>
    <t xml:space="preserve">   davon weiblich</t>
  </si>
  <si>
    <t xml:space="preserve">Die Kennziffer gibt an, wie viele Schülerinnen und Schüler aufgrund "mangelnder Schulreife" ein eigenes Angebot in Form einer Vorklasse gemacht wird. </t>
  </si>
  <si>
    <t>Im Ausland geborene Schülerinnen und Schüler stehen in der Regel sprachlich und kulturell vor höheren Herausforderungen.</t>
  </si>
  <si>
    <r>
      <t>Darmstadt,</t>
    </r>
    <r>
      <rPr>
        <b/>
        <sz val="10"/>
        <color theme="1"/>
        <rFont val="Calibri"/>
        <family val="2"/>
        <scheme val="minor"/>
      </rPr>
      <t xml:space="preserve"> Wissen-schaftsst.</t>
    </r>
  </si>
  <si>
    <t xml:space="preserve">   davon mit Grundsicherungsbezug</t>
  </si>
  <si>
    <t>Kinder im Alter von 6 bis unter 10 Jahren mit Grundsicherungsbezug</t>
  </si>
  <si>
    <t>Kinder im Alter 6 bis unter 10 Jahren insgesamt</t>
  </si>
  <si>
    <t>Kinder im Alter von 6 bis unter 10 Jahren insgesamt</t>
  </si>
  <si>
    <t>Anzahl und Anteil der im Ausland geborenen sowie der in den letzten zwei Jahren zugewanderte Kinder im Alter von 6 bis 10 Jahren.</t>
  </si>
  <si>
    <t>Grundschülerinnen und -schüler insgesamt</t>
  </si>
  <si>
    <t xml:space="preserve">   davon in Deutschintensivklassen</t>
  </si>
  <si>
    <t>Die Kennziffer zeigt, wie viele Schülerinnen und Schüler aufgrund mangelnder Deutschkenntnisse im Rahmen von Deutschintensivklassen gefördert werden.</t>
  </si>
  <si>
    <t>Anzahl und Anteil der Kinder mit sonderpädagogischen Förderbedarfen an Förderschülen und (inklusiv beschult) an Grundschulen. Außerdem Anzahl und Anteil der Kinder mit sonderpädagogischen Förderbedarf nach Förderschwerpunkten.</t>
  </si>
  <si>
    <t>Schülerinnen und Schüler mit sonderpädagogischen Förderbedarf benötigen besondere Förderung / zusätzliche Förderstunden. Kinder mit besonderen Förderbedarfen können inklusiv an Grundschulen oder an Förderschulen beschult werden.</t>
  </si>
  <si>
    <t xml:space="preserve">Anzahl und Anteil der Schülerinnen und Schüler in Deutschintensivklassen an allen Grundschülerinnen und -schüler sowie an allen neu zugewanderterte Kindern im Alter zwischen 6 und unter 10 Jahren. </t>
  </si>
  <si>
    <t xml:space="preserve">   davon an Grundschulen</t>
  </si>
  <si>
    <t>B8 - Kinder mit sonderpädagogischen Förderbedarfen</t>
  </si>
  <si>
    <t>Kinder insgesamt, davon mit Erstwunsch…</t>
  </si>
  <si>
    <t xml:space="preserve">   Hauptschule</t>
  </si>
  <si>
    <t xml:space="preserve">   Realschule</t>
  </si>
  <si>
    <t xml:space="preserve">   Integrierte Gesamtschule</t>
  </si>
  <si>
    <t xml:space="preserve">   Gymnasium</t>
  </si>
  <si>
    <t xml:space="preserve">   Mittelstufenschule</t>
  </si>
  <si>
    <t>B10 - Laufbahnempfehlung für den Übergang in Sekundarstufe I</t>
  </si>
  <si>
    <t>B9 - Erstwünsche für den Übergang in Sekundarstufe I</t>
  </si>
  <si>
    <t>Laufbahnempfehlungen insgesamt, davon…</t>
  </si>
  <si>
    <t xml:space="preserve">   keine Angabe</t>
  </si>
  <si>
    <t xml:space="preserve">   Plätze Kindertagesstätten</t>
  </si>
  <si>
    <t xml:space="preserve">   Plätze nach §15 Schulgesetz bei Trägern</t>
  </si>
  <si>
    <t xml:space="preserve">   GT-Profile 1 und 2</t>
  </si>
  <si>
    <t xml:space="preserve">   GT-Profil 3</t>
  </si>
  <si>
    <t xml:space="preserve">   Pakt für den Nachmittag</t>
  </si>
  <si>
    <t xml:space="preserve">Anteil der Grundschülerinnen und -schüler, die ein Angebot der Nachmittagsbetreuung nutzen (Hort/KGG, Angebot an der Schule). Die Platzangebotsquote ergibt sich aus dem Anteil der belegten Plätze an allen Grundschülerinnen und Grundschülern an öffentlichen Grundschulen in Wiesbaden zum Stichmonat Oktober. </t>
  </si>
  <si>
    <t xml:space="preserve">   Plätze der Betreuenden Grundschulen</t>
  </si>
  <si>
    <t>B11 - Nutzung von Nachmittagsangeboten in Grundschulen</t>
  </si>
  <si>
    <t>Grundschülerinnen und -schüler insgesamt
(öffentliche Schulen)</t>
  </si>
  <si>
    <t>Platzangebot insgesamt</t>
  </si>
  <si>
    <t>davon…</t>
  </si>
  <si>
    <t>Quelle: Amt für Soziale Arbeit, Abteilung Grundsatz und Planung; Anzahl der Schülerinnen und Schüler: Hessisches Statistisches Landesamt.
Anmerkung: Zum Schuljahr 2020/21 wurde die Systematik der Erfassung geändert, sodass es in der Zeitreihe zu einer leichten Abweichung kommt - die Vergleichbarkeit zu den Vorjahren ist aus diesem Grund nur bedingt gegeben.
Plätze Kindertagesstätten: angebotene Hortplätze inkl. Plätze in Kindergemeinschaftsgruppen nach Angaben der Kindertagesstätten.</t>
  </si>
  <si>
    <t xml:space="preserve">Anteil der Schülerinnen und Schüler im Alter von 6 bis unter 10 Jahren, die Lernförderung im Rahmen von Bildung und Teilhabe (kurz "BuT") erhalten, an der Gruppe der potentiell berechtigten Schülerinnen und Schüler. </t>
  </si>
  <si>
    <t>Schülerinnen und Schüler, bei denen die Gefahr besteht, das Klassenziel nicht zu erreichen, können bei geringem Einkommen (Bezug von Leistungen nach dem SGB II, XII, AsylbLG, Wohngeld, Kinderzuschlag) auf Lernförderung im Rahmen von Bildung und Teilhabe (kur "BuT") zurückgreifen; der Wert gibt an, in welchem Umfang dieses zusätzliche Angebot genutzt wird.</t>
  </si>
  <si>
    <t>Anspruchsberechtigte Kinder insgesamt</t>
  </si>
  <si>
    <t xml:space="preserve">Die Kennziffer bildet die Inanspruchnahme von Angeboten der kulturellen Bildung ab und zeigt, wie viele Kinder im Alter zwischen 6 und 9 Jahren die Wiesbadener Musik- und Kunstschule besuchen. </t>
  </si>
  <si>
    <t>Anzahl der Schülerinnen und Schüler im Alter von 6 und 9 Jahren an der Wiesbadener Musik- und Kunstschule und deren Anteil an der Gesamtbevölkerung im gleichen Alter sowie an allen Schülerinnen und Schüler der Wiesbdener Musik- und Kunstschule.</t>
  </si>
  <si>
    <t>B12 - Schulsozialarbeit an Grundschulen</t>
  </si>
  <si>
    <t>Anzahl und Anteil der Schülerinnen und Schüler an Grundschulen, die durch die Schulsozialarbeit erreicht werden. Dabei werden drei Stufen unterschieden:
Stufe 1 - Schülerinnen und Schüler, die an Grundschulen mit Schulsozialarbeit sind,
Stufe 2 - Schülerinnen und Schüler, die durch die Schulsozialarbeit gezielt gefördert werden (KEP, Starterclub, Fit-für-die-5, Ags, Ferienangebote)
Stufe 3 - Von der Schulsozialarbeit bearbeitete Einzelfälle (Fälle mit Dokumentation, Fallstufe 2 und 3)</t>
  </si>
  <si>
    <t>Schulsozialarbeit wird derzeit an zwei Grundschulen in Wiesbaden angeboten, an der Goetheschule und der Ursula-Wölfel-Schule. Die Schulsozialarbeit arbeitet nach einem 3-Stufen-Modell: In Stufe 1 sind alle Kinder durch die Leistung „Klassenbetreuung“ im Fokus der Schulsozialarbeit, das heißt, in allen Klassen aller Jahrgänge findet Klassenbetreuung statt. Zur Zielgruppe auf Stufe 2 gehören bestimmte Schülerinnen und Schüler bzw. Schülergruppen mit Unterstützungs- und Förderbedarfen, die nach Einschätzung der Schulsoziarbeiterin/des Schulsozialarbeiters und der Klassenlehrerin/des Klassenlehrers in Angebote der Schulsozialarbeit einbezogen werden sollten. Mit diesen Kindern werden sozialpädagogische Angebote im Nachmittagsbereich, wie z.B. das Kompetenz-Entwicklungs-Programm (KEP) durchgeführt. In Stufe 3 findet Einzelfallarbeit statt. Hier werden bei Bedarf einzelne Kinder sozialpädagogisch unterstützt.</t>
  </si>
  <si>
    <t>Schülerinnen und Schüler an öffentlichen Grundschulen insgesamt</t>
  </si>
  <si>
    <t xml:space="preserve">   davon in Stufe 2</t>
  </si>
  <si>
    <t xml:space="preserve">   davon in Stufe 3</t>
  </si>
  <si>
    <t>Quelle: Amt für Soziale Arbeit, Abt. Betreuende Grundschulen.
Hinweis: Die Anzahl der durch Angebote der Stufe 2 erreichten Schülerinnen und Schüler liegt für das Schuljahr 2019/20 nur unvollständig vor.</t>
  </si>
  <si>
    <t>Anzahl und Anteil der Schülerinnen und Schüler mit Schulsozialarbeit an Grundschulen</t>
  </si>
  <si>
    <t>Quelle: Hessisches Statistisches Landesamt.</t>
  </si>
  <si>
    <t xml:space="preserve">   davon nichtdeutsch</t>
  </si>
  <si>
    <t>Anteil der Kinder mit Bezug von Grundsicherungsleistungen SGB II/XII unter den 6 bis unter 10-Jährigen an allen Kindern in Wiesbaden. Stichtag ist jeweils der 31.12.</t>
  </si>
  <si>
    <t>Anzahl und Anteil der Grundschülerinnen und -schüler in Deutschintensivklassen</t>
  </si>
  <si>
    <t>Kinder mit sonderpäd. Förderbedarf insgesamt</t>
  </si>
  <si>
    <t>Kinder mit sonderpäd. Förderbedarf an Grund-schulen insgesamt</t>
  </si>
  <si>
    <t>Eltern haben die Möglichkeit, eigenständig über den weiteren Bildungsgang ihrer Kinder nach der Grundschule zu entscheiden. Bei der Wahl der weiterführenden Schule werden sie von den Lehrkräften der Grundschulen unterstützt. Ziel ist es, im Sinne des Kindes und seinen individuellen Fähigkeiten zu entscheiden. Mit der Kennziffer wird die Nachfrage nach den einzelnen Schulformen abgebildet.</t>
  </si>
  <si>
    <t>B3.1 - Kinder in Vorklassen</t>
  </si>
  <si>
    <t>B3 - Anteil der früh bzw. spät eingeschulten Kinder</t>
  </si>
  <si>
    <t xml:space="preserve">Schulanfängerinnen und -anfänger </t>
  </si>
  <si>
    <t xml:space="preserve">   davon früher eingeschult</t>
  </si>
  <si>
    <t xml:space="preserve">   davon regulär eingeschult</t>
  </si>
  <si>
    <t xml:space="preserve">   davon später eingeschult</t>
  </si>
  <si>
    <t>Anzahl und Anteil der früh bzw. spät eingeschulten Kinder an Grundschulen</t>
  </si>
  <si>
    <t xml:space="preserve">Die Kennziffer gibt an, wie viele Schülerinnen und Schüler vorzeitig (Kannkinder, Kinder in der Eingangsstufe), regulär (schulpflichtig im selben Jahr wie Einschulung) und aufgrund mangelnder Schulreife später eingeschult (schulpflichtig seit dem vorherigen Jahr) werden.  </t>
  </si>
  <si>
    <t>B2 - Anzahl der Grundschülerinnen und - schüler</t>
  </si>
  <si>
    <t>2021/22</t>
  </si>
  <si>
    <t>Anzahl und Anteil der Kinder, die entweder früher oder später eingeschult wurden an allen Schulanfängerinnen und -anfänger.</t>
  </si>
  <si>
    <t>Anteil der aktiven Bibliotheksnutzerinnen und Nutzer</t>
  </si>
  <si>
    <t>Hohe Herausforderungen in sprachlicher und kultureller Hinsicht für die Schülerinnen und Schüler, Lehrkräfte und Schulen.</t>
  </si>
  <si>
    <t>Schülerinnen und Schüler in Jahrgangsstufe 1 - 4</t>
  </si>
  <si>
    <t>Gründschülerinnen und -schüler insgesamt</t>
  </si>
  <si>
    <t>Quelle: Hessisches Statistisches Landesamt
Anmerkung: Für die Zahl der Schülerinnen und Schüler in Jahrgangsstufe 1 bis 4 wurden Schülerinnen und Schüler an allen Grundschulen (öffentlich und privat) und an Förderschulen summiert.</t>
  </si>
  <si>
    <t>Anzahl und Anteil der Erstwünsche der Eltern für den Übergang in Sekundarstufe I nach Schulformen.</t>
  </si>
  <si>
    <t>B3.1 - Anzahl der Kinder in Vorklassen</t>
  </si>
  <si>
    <t>Anzahl der Kinder in Vorklassen und deren Anteil an allen Schulanfängerinnen und -anfängern nach Geschlecht und Staatsangehörigkeit.</t>
  </si>
  <si>
    <t>2022/23</t>
  </si>
  <si>
    <t>Zeigt an, mit welchen Potentialen bzw. Ausgangsvoraussetzungen die Schülerinnen und Schüler in die Sekundarstufe I wechseln. Die Laufbahnempfehlung soll Eltern bei ihrer Wahl einer weiterführenden Schule unterstützen.</t>
  </si>
  <si>
    <t>Anzahl und Anteil der Laufbahnempfehlungen der Grundschule in Klasse 4 nach Schulformen (Gymnasium, Realschule, Hauptschule).</t>
  </si>
  <si>
    <t>Anzahl der Laufbahnempfehlungen für den Übergang in Sekundarstufe I in Wiesbaden</t>
  </si>
  <si>
    <t>Aktive Nutzer/-innen bis 12 Jahre</t>
  </si>
  <si>
    <t>Bevölkerung im Alter bis 12 Jahre insg.</t>
  </si>
  <si>
    <t>Schulanfängerinnen und -anfänger</t>
  </si>
  <si>
    <t>Anzahl und Anteil der Grundschülerinnen und -schüler nach Schulart</t>
  </si>
  <si>
    <t>Anzahl und Anteile der Grundschülerinnen und -schüler an öffentlichen und privaten Schulen in Wiesbaden, den Vergleichskommunen und in Hessen.</t>
  </si>
  <si>
    <t>Die Kennziffer gibt an, wie viele Kinder die öffentlichen und privaten Grundschulen besuchen.</t>
  </si>
  <si>
    <t>Anzahl und Anteil der Schülerinnen und Schüler in Vorklassen</t>
  </si>
  <si>
    <t>Anzahl und Anteil der im ausland geborenen Grundschülerinnen und -schüler</t>
  </si>
  <si>
    <t>Anzahl und Anteil der im Ausland geborenen Schülerinnen und Schüler an allen Grundschülerinnen- und schüler.</t>
  </si>
  <si>
    <t>Schülerinnen und Schüler mit Schulsozialarbeit (Stufe 1)</t>
  </si>
  <si>
    <t xml:space="preserve">   davon Veranstaltungen und Projekte</t>
  </si>
  <si>
    <r>
      <t xml:space="preserve">Darmstadt, 
</t>
    </r>
    <r>
      <rPr>
        <b/>
        <sz val="10"/>
        <color theme="1"/>
        <rFont val="Calibri"/>
        <family val="2"/>
        <scheme val="minor"/>
      </rPr>
      <t>Wissenschaftsst.</t>
    </r>
  </si>
  <si>
    <t>Ehrenamtlich Tätige</t>
  </si>
  <si>
    <t>Anzahl und Anteil der Teilnehmenden sowie der ehrenamtlich Tätigen</t>
  </si>
  <si>
    <t>Teilnehmende bzw. Stammbesucher*innen insgesamt</t>
  </si>
  <si>
    <t>B14 - Angebote der Kinder- und Jugendarbeit nach Angebotsart</t>
  </si>
  <si>
    <t>B15 - Anzahl der Teilnehmenden an Angeboten der Kinder- und Jugendarbeit sowie ehrenamtlich Tätige</t>
  </si>
  <si>
    <t>B17 - Schülerinnen und Schüler an der Wiesbadener Musik- und Kunstschule</t>
  </si>
  <si>
    <t>B16 - Bibliotheksnutzung von Kindern im Alter bis 12 Jahre</t>
  </si>
  <si>
    <t>Anzahl und Anteil der Angebote der Kinder- und Jugendarbeit nach Angebotsart</t>
  </si>
  <si>
    <t>Anzahl und Anteil der Angebote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</si>
  <si>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Anzahl und Anteil der Teilnehmenden bzw. der Stammbesucher*innen von Angeboten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</si>
  <si>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 xml:space="preserve">Angebote der Kinder- und Jugendarbeit können sich positiv auf die psychische, physische und mentale Entwicklung der Teilnehmenden auswirken und fördern so auch die Bildung bzw. Bildungsteilhabe. </t>
  </si>
  <si>
    <t>B16 - Bibliotheksnutzung</t>
  </si>
  <si>
    <t>Quelle: Deutsche Bibliotheksstatistik. Die Zahl der aktiven Nutzerinnen und Nutzer wird seit 2021 nicht mehr in der Bibliotheksstatistik geführt.</t>
  </si>
  <si>
    <t>2023/24</t>
  </si>
  <si>
    <r>
      <rPr>
        <b/>
        <sz val="11"/>
        <color theme="1"/>
        <rFont val="Calibri"/>
        <family val="2"/>
        <scheme val="minor"/>
      </rPr>
      <t>Impressum</t>
    </r>
    <r>
      <rPr>
        <sz val="11"/>
        <color theme="1"/>
        <rFont val="Calibri"/>
        <family val="2"/>
        <scheme val="minor"/>
      </rPr>
      <t xml:space="preserve">
Landeshauptstadt Wiesbaden
- Der Magistrat -
Amt für Soziale Arbeit
Abteilung Grundsatz und Planung
Bildungsbüro Wiesbaden
Konradinerallee 11 // 65189 Wiesbaden // Tel: 0611 31-3753 // Fax: 0611 31-3951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2024
Vervielfältigung und Verbreitung, auch auszugsweise, mit Quellenangabe gestattet.
</t>
    </r>
    <r>
      <rPr>
        <b/>
        <sz val="11"/>
        <color theme="1"/>
        <rFont val="Calibri"/>
        <family val="2"/>
        <scheme val="minor"/>
      </rPr>
      <t>Stand</t>
    </r>
    <r>
      <rPr>
        <sz val="11"/>
        <color theme="1"/>
        <rFont val="Calibri"/>
        <family val="2"/>
        <scheme val="minor"/>
      </rPr>
      <t xml:space="preserve">
Juli 2024
</t>
    </r>
  </si>
  <si>
    <t>B6 - Neu zugewanderte Kinder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</si>
</sst>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0.00\ &quot;€&quot;_-;\-* #,##0.00\ &quot;€&quot;_-;_-* &quot;-&quot;??\ &quot;€&quot;_-;_-@_-"/>
    <numFmt numFmtId="164" formatCode="_-* #,##0\ _€_-;\-* #,##0\ _€_-;_-* &quot;-&quot;\ _€_-;_-@_-"/>
    <numFmt numFmtId="165" formatCode="#\ ###\ ##0\ ;;\—\ "/>
    <numFmt numFmtId="166" formatCode="0.0\ \ ;;\—\ \ "/>
    <numFmt numFmtId="167" formatCode="#\ ###\ ##0;;\—"/>
    <numFmt numFmtId="168" formatCode="#\ ###\ ##0\ \ ;;\—\ \ "/>
    <numFmt numFmtId="169" formatCode="#\ ###\ ##0\ \ \ ;;\—\ \ \ "/>
    <numFmt numFmtId="170" formatCode="#\ ###\ ##0\ \ \ \ ;;\—\ \ \ \ "/>
    <numFmt numFmtId="171" formatCode="#\ ###\ ##0\ \ \ \ \ ;;\—\ \ \ \ \ "/>
    <numFmt numFmtId="172" formatCode="#\ ###\ ##0\ \ \ \ \ \ ;;\—\ \ \ \ \ \ "/>
    <numFmt numFmtId="173" formatCode="#\ ###\ ##0\ \ \ \ \ \ \ ;;\—\ \ \ \ \ \ \ "/>
    <numFmt numFmtId="174" formatCode="#\ ###\ ##0\ \ \ \ \ \ \ \ ;;\—\ \ \ \ \ \ \ \ "/>
    <numFmt numFmtId="175" formatCode="#\ ###\ ##0\ \ \ \ \ \ \ \ \ ;;\—\ \ \ \ \ \ \ \ \ "/>
    <numFmt numFmtId="176" formatCode="\.;\.;\.;\."/>
    <numFmt numFmtId="177" formatCode="#\ ##0\ ;\-#\ ##0\ ;0\ ;[Red]@"/>
    <numFmt numFmtId="178" formatCode="#\ ###\ ##0\ \ ;\–\ #\ ###\ ##0\ \ ;\—\ \ ;@\ \ \ \ \ \ "/>
    <numFmt numFmtId="179" formatCode="@\ *."/>
    <numFmt numFmtId="180" formatCode="0.0_)"/>
    <numFmt numFmtId="181" formatCode="\ @\ *."/>
    <numFmt numFmtId="182" formatCode="\+#\ ###\ ##0;\-\ #\ ###\ ##0;\-"/>
    <numFmt numFmtId="183" formatCode="* &quot;[&quot;#0&quot;]&quot;"/>
    <numFmt numFmtId="184" formatCode="*+\ #\ ###\ ###\ ##0.0;\-\ #\ ###\ ###\ ##0.0;* &quot;&quot;\-&quot;&quot;"/>
    <numFmt numFmtId="185" formatCode="\+\ #\ ###\ ###\ ##0.0;\-\ #\ ###\ ###\ ##0.0;* &quot;&quot;\-&quot;&quot;"/>
    <numFmt numFmtId="186" formatCode="* &quot;[&quot;#0\ \ &quot;]&quot;"/>
    <numFmt numFmtId="187" formatCode="##\ ###\ ##0"/>
    <numFmt numFmtId="188" formatCode="#\ ###\ ###"/>
    <numFmt numFmtId="189" formatCode="#\ ###\ ##0.0;\-\ #\ ###\ ##0.0;\-"/>
    <numFmt numFmtId="190" formatCode="#,##0.0"/>
    <numFmt numFmtId="191" formatCode="0.0"/>
  </numFmts>
  <fonts count="53">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sz val="10"/>
      <color theme="1"/>
      <name val="Arial"/>
      <family val="2"/>
    </font>
    <font>
      <sz val="8"/>
      <name val="Frutiger 55"/>
    </font>
    <font>
      <sz val="8"/>
      <color indexed="12"/>
      <name val="Arial"/>
      <family val="2"/>
    </font>
    <font>
      <b/>
      <sz val="10"/>
      <color theme="1"/>
      <name val="Calibri"/>
      <family val="2"/>
      <scheme val="minor"/>
    </font>
    <font>
      <sz val="11"/>
      <color theme="1"/>
      <name val="Microsoft Sans Serif"/>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12"/>
      <name val="MS Sans Serif"/>
      <family val="2"/>
    </font>
    <font>
      <u/>
      <sz val="10"/>
      <color indexed="12"/>
      <name val="Arial"/>
      <family val="2"/>
    </font>
    <font>
      <u/>
      <sz val="10"/>
      <color indexed="30"/>
      <name val="Arial"/>
      <family val="2"/>
    </font>
    <font>
      <u/>
      <sz val="11"/>
      <color theme="10"/>
      <name val="Arial"/>
      <family val="2"/>
    </font>
    <font>
      <u/>
      <sz val="10"/>
      <color theme="10"/>
      <name val="Arial"/>
      <family val="2"/>
    </font>
    <font>
      <u/>
      <sz val="8"/>
      <color indexed="12"/>
      <name val="Tahoma"/>
      <family val="2"/>
    </font>
    <font>
      <sz val="11"/>
      <color indexed="19"/>
      <name val="Calibri"/>
      <family val="2"/>
    </font>
    <font>
      <sz val="6"/>
      <name val="Arial"/>
      <family val="2"/>
    </font>
    <font>
      <b/>
      <sz val="10"/>
      <name val="Arial"/>
      <family val="2"/>
    </font>
    <font>
      <sz val="10"/>
      <color theme="1"/>
      <name val="Microsoft Sans Serif"/>
      <family val="2"/>
    </font>
    <font>
      <sz val="11"/>
      <color indexed="20"/>
      <name val="Calibri"/>
      <family val="2"/>
    </font>
    <font>
      <sz val="11"/>
      <color theme="1"/>
      <name val="Arial"/>
      <family val="2"/>
    </font>
    <font>
      <sz val="7.5"/>
      <name val="Arial"/>
      <family val="2"/>
    </font>
    <font>
      <b/>
      <sz val="15"/>
      <color indexed="16"/>
      <name val="Calibri"/>
      <family val="2"/>
    </font>
    <font>
      <b/>
      <sz val="13"/>
      <color indexed="16"/>
      <name val="Calibri"/>
      <family val="2"/>
    </font>
    <font>
      <b/>
      <sz val="11"/>
      <color indexed="16"/>
      <name val="Calibri"/>
      <family val="2"/>
    </font>
    <font>
      <b/>
      <sz val="18"/>
      <color indexed="16"/>
      <name val="Cambria"/>
      <family val="2"/>
    </font>
    <font>
      <sz val="11"/>
      <color indexed="52"/>
      <name val="Calibri"/>
      <family val="2"/>
    </font>
    <font>
      <sz val="11"/>
      <color indexed="10"/>
      <name val="Calibri"/>
      <family val="2"/>
    </font>
    <font>
      <b/>
      <sz val="11"/>
      <color indexed="9"/>
      <name val="Calibri"/>
      <family val="2"/>
    </font>
    <font>
      <sz val="11"/>
      <color rgb="FF000000"/>
      <name val="Calibri"/>
      <family val="2"/>
      <scheme val="minor"/>
    </font>
    <font>
      <b/>
      <sz val="12"/>
      <name val="Calibri"/>
      <family val="2"/>
      <scheme val="minor"/>
    </font>
    <font>
      <b/>
      <sz val="11"/>
      <name val="Calibri"/>
      <family val="2"/>
      <scheme val="minor"/>
    </font>
  </fonts>
  <fills count="2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6"/>
      </patternFill>
    </fill>
    <fill>
      <patternFill patternType="solid">
        <fgColor indexed="60"/>
      </patternFill>
    </fill>
    <fill>
      <patternFill patternType="solid">
        <fgColor indexed="57"/>
      </patternFill>
    </fill>
    <fill>
      <patternFill patternType="solid">
        <fgColor indexed="54"/>
      </patternFill>
    </fill>
    <fill>
      <patternFill patternType="solid">
        <fgColor indexed="41"/>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55"/>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35"/>
      </bottom>
      <diagonal/>
    </border>
    <border>
      <left/>
      <right/>
      <top/>
      <bottom style="medium">
        <color indexed="3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s>
  <cellStyleXfs count="205">
    <xf numFmtId="0" fontId="0" fillId="0" borderId="0"/>
    <xf numFmtId="9" fontId="1" fillId="0" borderId="0" applyFont="0" applyFill="0" applyBorder="0" applyAlignment="0" applyProtection="0"/>
    <xf numFmtId="0" fontId="6" fillId="0" borderId="0"/>
    <xf numFmtId="0" fontId="8" fillId="0" borderId="0"/>
    <xf numFmtId="0" fontId="9" fillId="0" borderId="0"/>
    <xf numFmtId="0" fontId="14" fillId="0" borderId="0" applyBorder="0"/>
    <xf numFmtId="0" fontId="12" fillId="0" borderId="0"/>
    <xf numFmtId="0" fontId="12" fillId="0" borderId="0"/>
    <xf numFmtId="0" fontId="10" fillId="0" borderId="0"/>
    <xf numFmtId="0" fontId="12" fillId="0" borderId="0"/>
    <xf numFmtId="167" fontId="11" fillId="0" borderId="0" applyFill="0" applyBorder="0" applyProtection="0"/>
    <xf numFmtId="168" fontId="11" fillId="0" borderId="0" applyFill="0" applyBorder="0" applyProtection="0"/>
    <xf numFmtId="165" fontId="11" fillId="0" borderId="0" applyFill="0" applyBorder="0" applyProtection="0"/>
    <xf numFmtId="166" fontId="11" fillId="0" borderId="0" applyFill="0" applyBorder="0" applyProtection="0"/>
    <xf numFmtId="169" fontId="11" fillId="0" borderId="0" applyFill="0" applyBorder="0" applyProtection="0"/>
    <xf numFmtId="170" fontId="11" fillId="0" borderId="0" applyFill="0" applyBorder="0" applyProtection="0"/>
    <xf numFmtId="171" fontId="11" fillId="0" borderId="0" applyFill="0" applyBorder="0" applyProtection="0"/>
    <xf numFmtId="172" fontId="11" fillId="0" borderId="0" applyFill="0" applyBorder="0" applyProtection="0"/>
    <xf numFmtId="173" fontId="11" fillId="0" borderId="0" applyFill="0" applyBorder="0" applyProtection="0"/>
    <xf numFmtId="174" fontId="11" fillId="0" borderId="0" applyFill="0" applyBorder="0" applyProtection="0"/>
    <xf numFmtId="175" fontId="11" fillId="0" borderId="0" applyFill="0" applyBorder="0" applyProtection="0"/>
    <xf numFmtId="176" fontId="13" fillId="0" borderId="0" applyFill="0" applyBorder="0" applyProtection="0">
      <alignment horizontal="right"/>
    </xf>
    <xf numFmtId="0" fontId="10" fillId="0" borderId="0"/>
    <xf numFmtId="0" fontId="6" fillId="0" borderId="0"/>
    <xf numFmtId="0" fontId="11" fillId="0" borderId="0" applyFill="0" applyBorder="0" applyProtection="0">
      <alignment horizontal="left"/>
    </xf>
    <xf numFmtId="0" fontId="12" fillId="0" borderId="0"/>
    <xf numFmtId="0" fontId="10" fillId="0" borderId="0"/>
    <xf numFmtId="0" fontId="10" fillId="0" borderId="0"/>
    <xf numFmtId="0" fontId="10" fillId="0" borderId="0"/>
    <xf numFmtId="0" fontId="6" fillId="0" borderId="0"/>
    <xf numFmtId="0" fontId="6" fillId="0" borderId="0"/>
    <xf numFmtId="0" fontId="10" fillId="0" borderId="0"/>
    <xf numFmtId="0" fontId="6" fillId="0" borderId="0"/>
    <xf numFmtId="0" fontId="6" fillId="0" borderId="0"/>
    <xf numFmtId="0" fontId="15" fillId="0" borderId="0" applyNumberFormat="0" applyFill="0" applyBorder="0" applyAlignment="0" applyProtection="0"/>
    <xf numFmtId="9" fontId="1" fillId="0" borderId="0" applyFont="0" applyFill="0" applyBorder="0" applyAlignment="0" applyProtection="0"/>
    <xf numFmtId="0" fontId="16" fillId="0" borderId="0"/>
    <xf numFmtId="0" fontId="6" fillId="0" borderId="0"/>
    <xf numFmtId="0" fontId="1" fillId="0" borderId="0"/>
    <xf numFmtId="0" fontId="6" fillId="0" borderId="0"/>
    <xf numFmtId="177" fontId="11" fillId="0" borderId="0" applyFill="0" applyBorder="0" applyProtection="0">
      <alignment horizontal="right" wrapText="1"/>
    </xf>
    <xf numFmtId="0" fontId="10" fillId="0" borderId="0"/>
    <xf numFmtId="0" fontId="17" fillId="0" borderId="0"/>
    <xf numFmtId="0" fontId="10" fillId="0" borderId="0"/>
    <xf numFmtId="0" fontId="10" fillId="0" borderId="0"/>
    <xf numFmtId="0" fontId="18" fillId="0" borderId="0" applyNumberFormat="0" applyFill="0" applyBorder="0" applyAlignment="0" applyProtection="0">
      <alignment vertical="top"/>
      <protection locked="0"/>
    </xf>
    <xf numFmtId="179" fontId="11" fillId="0" borderId="0"/>
    <xf numFmtId="179" fontId="11" fillId="0" borderId="0"/>
    <xf numFmtId="179" fontId="11" fillId="0" borderId="0"/>
    <xf numFmtId="49" fontId="11" fillId="0" borderId="0"/>
    <xf numFmtId="49" fontId="11" fillId="0" borderId="0"/>
    <xf numFmtId="49" fontId="11" fillId="0" borderId="0"/>
    <xf numFmtId="180" fontId="6" fillId="0" borderId="0">
      <alignment horizontal="center"/>
    </xf>
    <xf numFmtId="180" fontId="6" fillId="0" borderId="0">
      <alignment horizontal="center"/>
    </xf>
    <xf numFmtId="180" fontId="6" fillId="0" borderId="0">
      <alignment horizontal="center"/>
    </xf>
    <xf numFmtId="180" fontId="6" fillId="0" borderId="0">
      <alignment horizontal="center"/>
    </xf>
    <xf numFmtId="180" fontId="6" fillId="0" borderId="0">
      <alignment horizontal="center"/>
    </xf>
    <xf numFmtId="181" fontId="11" fillId="0" borderId="0"/>
    <xf numFmtId="181" fontId="11" fillId="0" borderId="0"/>
    <xf numFmtId="181" fontId="11"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182" fontId="6" fillId="0" borderId="0"/>
    <xf numFmtId="182" fontId="6" fillId="0" borderId="0"/>
    <xf numFmtId="182" fontId="6" fillId="0" borderId="0"/>
    <xf numFmtId="182" fontId="6" fillId="0" borderId="0"/>
    <xf numFmtId="182" fontId="6" fillId="0" borderId="0"/>
    <xf numFmtId="183" fontId="6" fillId="0" borderId="0"/>
    <xf numFmtId="183" fontId="6" fillId="0" borderId="0"/>
    <xf numFmtId="183" fontId="6" fillId="0" borderId="0"/>
    <xf numFmtId="183" fontId="6" fillId="0" borderId="0"/>
    <xf numFmtId="183" fontId="6"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184" fontId="6" fillId="0" borderId="0"/>
    <xf numFmtId="184" fontId="6" fillId="0" borderId="0"/>
    <xf numFmtId="184" fontId="6" fillId="0" borderId="0"/>
    <xf numFmtId="184" fontId="6" fillId="0" borderId="0"/>
    <xf numFmtId="184" fontId="6" fillId="0" borderId="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185" fontId="6" fillId="0" borderId="0">
      <alignment horizontal="center"/>
    </xf>
    <xf numFmtId="185" fontId="6" fillId="0" borderId="0">
      <alignment horizontal="center"/>
    </xf>
    <xf numFmtId="185" fontId="6" fillId="0" borderId="0">
      <alignment horizontal="center"/>
    </xf>
    <xf numFmtId="185" fontId="6" fillId="0" borderId="0">
      <alignment horizontal="center"/>
    </xf>
    <xf numFmtId="185"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3" fillId="23" borderId="18" applyNumberFormat="0" applyAlignment="0" applyProtection="0"/>
    <xf numFmtId="0" fontId="24" fillId="23" borderId="19"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5" fillId="10" borderId="19" applyNumberFormat="0" applyAlignment="0" applyProtection="0"/>
    <xf numFmtId="0" fontId="26" fillId="0" borderId="20" applyNumberFormat="0" applyFill="0" applyAlignment="0" applyProtection="0"/>
    <xf numFmtId="0" fontId="27"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8" fillId="24" borderId="0">
      <alignment horizontal="left"/>
    </xf>
    <xf numFmtId="0" fontId="29" fillId="7" borderId="0" applyNumberFormat="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7" fontId="11" fillId="0" borderId="0" applyFill="0" applyBorder="0" applyProtection="0"/>
    <xf numFmtId="165" fontId="11" fillId="0" borderId="0" applyFill="0" applyBorder="0" applyProtection="0"/>
    <xf numFmtId="168" fontId="11" fillId="0" borderId="0" applyFill="0" applyBorder="0" applyProtection="0"/>
    <xf numFmtId="169" fontId="11" fillId="0" borderId="0" applyFill="0" applyBorder="0" applyProtection="0"/>
    <xf numFmtId="170" fontId="11" fillId="0" borderId="0" applyFill="0" applyBorder="0" applyProtection="0"/>
    <xf numFmtId="171" fontId="11" fillId="0" borderId="0" applyFill="0" applyBorder="0" applyProtection="0"/>
    <xf numFmtId="172" fontId="11" fillId="0" borderId="0" applyFill="0" applyBorder="0" applyProtection="0"/>
    <xf numFmtId="173" fontId="11" fillId="0" borderId="0" applyFill="0" applyBorder="0" applyProtection="0"/>
    <xf numFmtId="174" fontId="11" fillId="0" borderId="0" applyFill="0" applyBorder="0" applyProtection="0"/>
    <xf numFmtId="175" fontId="11" fillId="0" borderId="0" applyFill="0" applyBorder="0" applyProtection="0"/>
    <xf numFmtId="0" fontId="36" fillId="25" borderId="0" applyNumberFormat="0" applyBorder="0" applyAlignment="0" applyProtection="0"/>
    <xf numFmtId="0" fontId="37" fillId="0" borderId="21" applyFont="0" applyBorder="0" applyAlignment="0"/>
    <xf numFmtId="1" fontId="38" fillId="26" borderId="22">
      <alignment horizontal="right"/>
    </xf>
    <xf numFmtId="0" fontId="6" fillId="27" borderId="23" applyNumberFormat="0" applyFont="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40" fillId="8" borderId="0" applyNumberFormat="0" applyBorder="0" applyAlignment="0" applyProtection="0"/>
    <xf numFmtId="0" fontId="2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 fillId="0" borderId="0"/>
    <xf numFmtId="0" fontId="41" fillId="0" borderId="0"/>
    <xf numFmtId="0" fontId="41" fillId="0" borderId="0"/>
    <xf numFmtId="0" fontId="41" fillId="0" borderId="0"/>
    <xf numFmtId="0" fontId="41" fillId="0" borderId="0"/>
    <xf numFmtId="0" fontId="6" fillId="0" borderId="0"/>
    <xf numFmtId="0" fontId="1" fillId="0" borderId="0"/>
    <xf numFmtId="0" fontId="39" fillId="0" borderId="0"/>
    <xf numFmtId="0" fontId="6" fillId="0" borderId="0"/>
    <xf numFmtId="0" fontId="6" fillId="0" borderId="0"/>
    <xf numFmtId="0" fontId="11" fillId="0" borderId="0" applyFill="0" applyBorder="0" applyProtection="0">
      <alignment horizontal="left"/>
    </xf>
    <xf numFmtId="0" fontId="35" fillId="0" borderId="0" applyNumberFormat="0" applyFill="0" applyBorder="0" applyAlignment="0" applyProtection="0">
      <alignment vertical="top"/>
      <protection locked="0"/>
    </xf>
    <xf numFmtId="164" fontId="6" fillId="0" borderId="0" applyFont="0" applyFill="0" applyBorder="0" applyAlignment="0" applyProtection="0"/>
    <xf numFmtId="177" fontId="11" fillId="0" borderId="0" applyFill="0" applyBorder="0" applyProtection="0">
      <alignment horizontal="right" wrapText="1"/>
    </xf>
    <xf numFmtId="190" fontId="42" fillId="0" borderId="0">
      <alignment horizontal="center" vertical="center"/>
    </xf>
    <xf numFmtId="0" fontId="43" fillId="0" borderId="24" applyNumberFormat="0" applyFill="0" applyAlignment="0" applyProtection="0"/>
    <xf numFmtId="0" fontId="44" fillId="0" borderId="25" applyNumberFormat="0" applyFill="0" applyAlignment="0" applyProtection="0"/>
    <xf numFmtId="0" fontId="45" fillId="0" borderId="26"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7" applyNumberFormat="0" applyFill="0" applyAlignment="0" applyProtection="0"/>
    <xf numFmtId="44" fontId="6" fillId="0" borderId="0" applyFont="0" applyFill="0" applyBorder="0" applyAlignment="0" applyProtection="0"/>
    <xf numFmtId="0" fontId="48" fillId="0" borderId="0" applyNumberFormat="0" applyFill="0" applyBorder="0" applyAlignment="0" applyProtection="0"/>
    <xf numFmtId="0" fontId="49" fillId="28" borderId="28" applyNumberFormat="0" applyAlignment="0" applyProtection="0"/>
    <xf numFmtId="0" fontId="6" fillId="0" borderId="0"/>
    <xf numFmtId="0" fontId="41" fillId="0" borderId="0"/>
    <xf numFmtId="0" fontId="6" fillId="0" borderId="0"/>
    <xf numFmtId="0" fontId="16" fillId="0" borderId="0"/>
    <xf numFmtId="0" fontId="10" fillId="0" borderId="0"/>
  </cellStyleXfs>
  <cellXfs count="410">
    <xf numFmtId="0" fontId="0" fillId="0" borderId="0" xfId="0"/>
    <xf numFmtId="0" fontId="0" fillId="2" borderId="0" xfId="0" applyFill="1"/>
    <xf numFmtId="0" fontId="2" fillId="2" borderId="2" xfId="0" applyFont="1" applyFill="1" applyBorder="1" applyAlignment="1"/>
    <xf numFmtId="3" fontId="7" fillId="0" borderId="0" xfId="0" applyNumberFormat="1" applyFont="1" applyFill="1" applyBorder="1" applyAlignment="1">
      <alignment horizontal="right" vertical="center"/>
    </xf>
    <xf numFmtId="3" fontId="7" fillId="0" borderId="0" xfId="2" applyNumberFormat="1" applyFont="1" applyFill="1" applyBorder="1" applyAlignment="1">
      <alignment horizontal="right" vertical="center"/>
    </xf>
    <xf numFmtId="0" fontId="15" fillId="0" borderId="0" xfId="34"/>
    <xf numFmtId="0" fontId="0" fillId="4" borderId="0" xfId="0" applyFill="1"/>
    <xf numFmtId="0" fontId="2" fillId="2" borderId="0" xfId="0" applyFont="1" applyFill="1" applyBorder="1" applyAlignment="1"/>
    <xf numFmtId="0" fontId="0" fillId="0" borderId="0" xfId="0" applyBorder="1"/>
    <xf numFmtId="178" fontId="11" fillId="0" borderId="0" xfId="41" applyNumberFormat="1" applyFont="1" applyFill="1" applyBorder="1"/>
    <xf numFmtId="0" fontId="0" fillId="0" borderId="0" xfId="0" applyFill="1" applyBorder="1"/>
    <xf numFmtId="0" fontId="0" fillId="0" borderId="2" xfId="0" applyBorder="1"/>
    <xf numFmtId="0" fontId="0" fillId="0" borderId="11" xfId="0" applyBorder="1"/>
    <xf numFmtId="2" fontId="0" fillId="0" borderId="0" xfId="0" applyNumberFormat="1" applyFill="1" applyBorder="1"/>
    <xf numFmtId="2" fontId="0" fillId="0" borderId="0" xfId="1" applyNumberFormat="1"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wrapText="1"/>
    </xf>
    <xf numFmtId="2" fontId="1" fillId="0" borderId="0" xfId="1" applyNumberFormat="1" applyFont="1" applyFill="1" applyBorder="1" applyAlignment="1">
      <alignment horizontal="right" vertical="center"/>
    </xf>
    <xf numFmtId="3" fontId="7" fillId="0" borderId="12" xfId="41" applyNumberFormat="1" applyFont="1" applyFill="1" applyBorder="1" applyAlignment="1">
      <alignment horizontal="right" vertical="center"/>
    </xf>
    <xf numFmtId="3" fontId="7" fillId="0" borderId="0" xfId="4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12" xfId="2" applyNumberFormat="1" applyFont="1" applyFill="1" applyBorder="1" applyAlignment="1">
      <alignment horizontal="right" vertical="center"/>
    </xf>
    <xf numFmtId="3" fontId="7" fillId="0" borderId="12" xfId="36" applyNumberFormat="1" applyFont="1" applyFill="1" applyBorder="1" applyAlignment="1">
      <alignment horizontal="right" vertical="center"/>
    </xf>
    <xf numFmtId="3" fontId="7" fillId="0" borderId="0" xfId="36" applyNumberFormat="1" applyFont="1" applyFill="1" applyBorder="1" applyAlignment="1">
      <alignment horizontal="right" vertical="center"/>
    </xf>
    <xf numFmtId="0" fontId="2" fillId="0" borderId="0" xfId="0" applyFont="1" applyFill="1" applyAlignment="1">
      <alignment horizontal="left"/>
    </xf>
    <xf numFmtId="0" fontId="0" fillId="0" borderId="0" xfId="0" applyFont="1"/>
    <xf numFmtId="0" fontId="2" fillId="0" borderId="13" xfId="0" applyFont="1" applyFill="1" applyBorder="1" applyAlignment="1">
      <alignment vertical="center"/>
    </xf>
    <xf numFmtId="191" fontId="7" fillId="0" borderId="0" xfId="1" applyNumberFormat="1" applyFont="1" applyFill="1" applyBorder="1" applyAlignment="1">
      <alignment horizontal="right" vertical="center"/>
    </xf>
    <xf numFmtId="3" fontId="1" fillId="0" borderId="12" xfId="166" applyNumberFormat="1" applyFont="1" applyBorder="1" applyAlignment="1">
      <alignment horizontal="right" vertical="center"/>
    </xf>
    <xf numFmtId="0" fontId="2" fillId="2" borderId="0" xfId="0" applyFont="1" applyFill="1"/>
    <xf numFmtId="0" fontId="2" fillId="0" borderId="0" xfId="0" applyFont="1" applyFill="1" applyBorder="1" applyAlignment="1">
      <alignment vertical="center"/>
    </xf>
    <xf numFmtId="3" fontId="7" fillId="0" borderId="0" xfId="44" applyNumberFormat="1" applyFont="1" applyFill="1" applyBorder="1" applyAlignment="1">
      <alignment horizontal="right" vertical="center"/>
    </xf>
    <xf numFmtId="0" fontId="0" fillId="0" borderId="0" xfId="0"/>
    <xf numFmtId="3" fontId="1" fillId="0" borderId="12" xfId="0" applyNumberFormat="1" applyFont="1" applyFill="1" applyBorder="1" applyAlignment="1">
      <alignment horizontal="right" vertical="center"/>
    </xf>
    <xf numFmtId="3" fontId="0" fillId="0" borderId="0" xfId="0" applyNumberFormat="1"/>
    <xf numFmtId="0" fontId="0" fillId="4" borderId="0" xfId="0" applyFill="1" applyAlignment="1">
      <alignment horizontal="left" vertical="center"/>
    </xf>
    <xf numFmtId="0" fontId="15" fillId="4" borderId="0" xfId="34" quotePrefix="1" applyFill="1" applyAlignment="1">
      <alignment horizontal="left" vertical="center"/>
    </xf>
    <xf numFmtId="0" fontId="51" fillId="4" borderId="0" xfId="34" quotePrefix="1" applyFont="1" applyFill="1" applyAlignment="1">
      <alignment horizontal="left" vertical="center"/>
    </xf>
    <xf numFmtId="0" fontId="0" fillId="0" borderId="0" xfId="0" applyFill="1" applyAlignment="1">
      <alignment vertical="top" wrapText="1"/>
    </xf>
    <xf numFmtId="0" fontId="4" fillId="0" borderId="0" xfId="0" applyFont="1" applyFill="1" applyAlignment="1">
      <alignment horizontal="left"/>
    </xf>
    <xf numFmtId="0" fontId="0" fillId="0" borderId="0" xfId="0" applyFill="1"/>
    <xf numFmtId="0" fontId="0" fillId="0" borderId="0" xfId="0" applyFont="1" applyAlignment="1">
      <alignment wrapText="1"/>
    </xf>
    <xf numFmtId="0" fontId="0" fillId="4" borderId="5" xfId="0" applyFont="1" applyFill="1" applyBorder="1" applyAlignment="1">
      <alignment horizontal="right" vertical="center"/>
    </xf>
    <xf numFmtId="0" fontId="0" fillId="4" borderId="0" xfId="0" applyFont="1" applyFill="1" applyBorder="1" applyAlignment="1">
      <alignment horizontal="right" vertical="center" wrapText="1"/>
    </xf>
    <xf numFmtId="0" fontId="0" fillId="4" borderId="7" xfId="0" applyFont="1" applyFill="1" applyBorder="1" applyAlignment="1">
      <alignment horizontal="right" vertical="center" wrapText="1"/>
    </xf>
    <xf numFmtId="0" fontId="0" fillId="4" borderId="5" xfId="0" applyFont="1" applyFill="1" applyBorder="1" applyAlignment="1">
      <alignment vertical="center" wrapText="1"/>
    </xf>
    <xf numFmtId="3" fontId="7" fillId="4" borderId="12" xfId="36" applyNumberFormat="1" applyFont="1" applyFill="1" applyBorder="1" applyAlignment="1">
      <alignment horizontal="right" vertical="center"/>
    </xf>
    <xf numFmtId="191" fontId="7" fillId="4" borderId="13" xfId="36" applyNumberFormat="1" applyFont="1" applyFill="1" applyBorder="1" applyAlignment="1">
      <alignment horizontal="right" vertical="center"/>
    </xf>
    <xf numFmtId="191" fontId="7" fillId="4" borderId="3" xfId="36" applyNumberFormat="1" applyFont="1" applyFill="1" applyBorder="1" applyAlignment="1">
      <alignment horizontal="right" vertical="center"/>
    </xf>
    <xf numFmtId="3" fontId="7" fillId="4" borderId="13" xfId="36" applyNumberFormat="1" applyFont="1" applyFill="1" applyBorder="1" applyAlignment="1">
      <alignment horizontal="right" vertical="center"/>
    </xf>
    <xf numFmtId="3" fontId="7" fillId="4" borderId="13" xfId="2" applyNumberFormat="1" applyFont="1" applyFill="1" applyBorder="1" applyAlignment="1">
      <alignment horizontal="right" vertical="center"/>
    </xf>
    <xf numFmtId="3" fontId="7" fillId="4" borderId="12" xfId="41" applyNumberFormat="1" applyFont="1" applyFill="1" applyBorder="1" applyAlignment="1">
      <alignment horizontal="right" vertical="center"/>
    </xf>
    <xf numFmtId="3" fontId="7" fillId="4" borderId="12" xfId="204" applyNumberFormat="1" applyFont="1" applyFill="1" applyBorder="1" applyAlignment="1">
      <alignment horizontal="right" vertical="center"/>
    </xf>
    <xf numFmtId="3" fontId="7" fillId="4" borderId="5" xfId="36" applyNumberFormat="1" applyFont="1" applyFill="1" applyBorder="1" applyAlignment="1">
      <alignment horizontal="right" vertical="center"/>
    </xf>
    <xf numFmtId="191" fontId="7" fillId="4" borderId="0" xfId="1" applyNumberFormat="1" applyFont="1" applyFill="1" applyBorder="1" applyAlignment="1">
      <alignment horizontal="right" vertical="center"/>
    </xf>
    <xf numFmtId="191" fontId="7" fillId="4" borderId="4" xfId="1" applyNumberFormat="1" applyFont="1" applyFill="1" applyBorder="1" applyAlignment="1">
      <alignment horizontal="right" vertical="center"/>
    </xf>
    <xf numFmtId="3" fontId="7" fillId="4" borderId="0" xfId="36" applyNumberFormat="1" applyFont="1" applyFill="1" applyBorder="1" applyAlignment="1">
      <alignment horizontal="right" vertical="center"/>
    </xf>
    <xf numFmtId="3" fontId="7" fillId="4" borderId="0" xfId="0" applyNumberFormat="1" applyFont="1" applyFill="1" applyBorder="1" applyAlignment="1">
      <alignment horizontal="right" vertical="center"/>
    </xf>
    <xf numFmtId="3" fontId="7" fillId="4" borderId="5" xfId="2" applyNumberFormat="1" applyFont="1" applyFill="1" applyBorder="1" applyAlignment="1">
      <alignment horizontal="right" vertical="center"/>
    </xf>
    <xf numFmtId="0" fontId="0" fillId="4" borderId="6" xfId="0" applyFont="1" applyFill="1" applyBorder="1" applyAlignment="1">
      <alignment vertical="center" wrapText="1"/>
    </xf>
    <xf numFmtId="3" fontId="7" fillId="4" borderId="0" xfId="1" applyNumberFormat="1" applyFont="1" applyFill="1" applyBorder="1" applyAlignment="1">
      <alignment horizontal="right" vertical="center"/>
    </xf>
    <xf numFmtId="3" fontId="7" fillId="4" borderId="5" xfId="1" applyNumberFormat="1" applyFont="1" applyFill="1" applyBorder="1" applyAlignment="1">
      <alignment horizontal="right" vertical="center"/>
    </xf>
    <xf numFmtId="3" fontId="7" fillId="4" borderId="0" xfId="204" applyNumberFormat="1" applyFont="1" applyFill="1" applyAlignment="1">
      <alignment horizontal="right" vertical="center"/>
    </xf>
    <xf numFmtId="3" fontId="7" fillId="4" borderId="12" xfId="42" applyNumberFormat="1" applyFont="1" applyFill="1" applyBorder="1" applyAlignment="1" applyProtection="1">
      <alignment horizontal="right" vertical="center"/>
      <protection locked="0"/>
    </xf>
    <xf numFmtId="3" fontId="7" fillId="4" borderId="13" xfId="41" applyNumberFormat="1" applyFont="1" applyFill="1" applyBorder="1" applyAlignment="1">
      <alignment horizontal="right" vertical="center"/>
    </xf>
    <xf numFmtId="3" fontId="7" fillId="4" borderId="13" xfId="3" applyNumberFormat="1" applyFont="1" applyFill="1" applyBorder="1" applyAlignment="1">
      <alignment horizontal="right" vertical="center"/>
    </xf>
    <xf numFmtId="3" fontId="7" fillId="4" borderId="12" xfId="44" applyNumberFormat="1" applyFont="1" applyFill="1" applyBorder="1" applyAlignment="1">
      <alignment horizontal="right" vertical="center"/>
    </xf>
    <xf numFmtId="3" fontId="7" fillId="4" borderId="5" xfId="0" applyNumberFormat="1" applyFont="1" applyFill="1" applyBorder="1" applyAlignment="1">
      <alignment horizontal="right" vertical="center"/>
    </xf>
    <xf numFmtId="3" fontId="7" fillId="4" borderId="6" xfId="1" applyNumberFormat="1" applyFont="1" applyFill="1" applyBorder="1" applyAlignment="1">
      <alignment horizontal="right" vertical="center"/>
    </xf>
    <xf numFmtId="3" fontId="7" fillId="4" borderId="6" xfId="41" applyNumberFormat="1" applyFont="1" applyFill="1" applyBorder="1" applyAlignment="1">
      <alignment horizontal="right" vertical="center"/>
    </xf>
    <xf numFmtId="3" fontId="7" fillId="4" borderId="2" xfId="41" applyNumberFormat="1" applyFont="1" applyFill="1" applyBorder="1" applyAlignment="1">
      <alignment horizontal="right" vertical="center"/>
    </xf>
    <xf numFmtId="3" fontId="7" fillId="4" borderId="2" xfId="1" applyNumberFormat="1" applyFont="1" applyFill="1" applyBorder="1" applyAlignment="1">
      <alignment horizontal="right" vertical="center"/>
    </xf>
    <xf numFmtId="3" fontId="7" fillId="4" borderId="6" xfId="44" applyNumberFormat="1" applyFont="1" applyFill="1" applyBorder="1" applyAlignment="1">
      <alignment horizontal="right" vertical="center"/>
    </xf>
    <xf numFmtId="3" fontId="7" fillId="4" borderId="12" xfId="2" applyNumberFormat="1" applyFont="1" applyFill="1" applyBorder="1" applyAlignment="1">
      <alignment horizontal="right" vertical="center"/>
    </xf>
    <xf numFmtId="3" fontId="7" fillId="4" borderId="12" xfId="3" applyNumberFormat="1" applyFont="1" applyFill="1" applyBorder="1" applyAlignment="1">
      <alignment horizontal="right" vertical="center"/>
    </xf>
    <xf numFmtId="0" fontId="0" fillId="4" borderId="17" xfId="0" applyFont="1" applyFill="1" applyBorder="1" applyAlignment="1">
      <alignment vertical="center" wrapText="1"/>
    </xf>
    <xf numFmtId="3" fontId="7" fillId="4" borderId="9" xfId="1" applyNumberFormat="1" applyFont="1" applyFill="1" applyBorder="1" applyAlignment="1">
      <alignment horizontal="right" vertical="center"/>
    </xf>
    <xf numFmtId="191" fontId="7" fillId="4" borderId="11" xfId="1" applyNumberFormat="1" applyFont="1" applyFill="1" applyBorder="1" applyAlignment="1">
      <alignment horizontal="right" vertical="center"/>
    </xf>
    <xf numFmtId="3" fontId="7" fillId="4" borderId="9" xfId="41" applyNumberFormat="1" applyFont="1" applyFill="1" applyBorder="1" applyAlignment="1">
      <alignment horizontal="right" vertical="center"/>
    </xf>
    <xf numFmtId="191" fontId="7" fillId="4" borderId="10" xfId="1" applyNumberFormat="1" applyFont="1" applyFill="1" applyBorder="1" applyAlignment="1">
      <alignment horizontal="right" vertical="center"/>
    </xf>
    <xf numFmtId="3" fontId="7" fillId="4" borderId="11" xfId="41" applyNumberFormat="1" applyFont="1" applyFill="1" applyBorder="1" applyAlignment="1">
      <alignment horizontal="right" vertical="center"/>
    </xf>
    <xf numFmtId="3" fontId="7" fillId="4" borderId="11" xfId="1" applyNumberFormat="1" applyFont="1" applyFill="1" applyBorder="1" applyAlignment="1">
      <alignment horizontal="right" vertical="center"/>
    </xf>
    <xf numFmtId="3" fontId="7" fillId="4" borderId="9" xfId="44" applyNumberFormat="1" applyFont="1" applyFill="1" applyBorder="1" applyAlignment="1">
      <alignment horizontal="right" vertical="center"/>
    </xf>
    <xf numFmtId="3" fontId="7" fillId="4" borderId="9" xfId="204" applyNumberFormat="1" applyFont="1" applyFill="1" applyBorder="1" applyAlignment="1">
      <alignment horizontal="right" vertical="center"/>
    </xf>
    <xf numFmtId="3" fontId="7" fillId="4" borderId="5" xfId="41" applyNumberFormat="1" applyFont="1" applyFill="1" applyBorder="1" applyAlignment="1">
      <alignment horizontal="right" vertical="center"/>
    </xf>
    <xf numFmtId="191" fontId="7" fillId="4" borderId="0" xfId="41" applyNumberFormat="1" applyFont="1" applyFill="1" applyBorder="1" applyAlignment="1">
      <alignment horizontal="right" vertical="center"/>
    </xf>
    <xf numFmtId="191" fontId="7" fillId="4" borderId="31" xfId="41" applyNumberFormat="1" applyFont="1" applyFill="1" applyBorder="1" applyAlignment="1">
      <alignment horizontal="right" vertical="center"/>
    </xf>
    <xf numFmtId="3" fontId="7" fillId="4" borderId="0" xfId="41" applyNumberFormat="1" applyFont="1" applyFill="1" applyBorder="1" applyAlignment="1">
      <alignment horizontal="right" vertical="center"/>
    </xf>
    <xf numFmtId="191" fontId="7" fillId="4" borderId="4" xfId="36" applyNumberFormat="1" applyFont="1" applyFill="1" applyBorder="1" applyAlignment="1">
      <alignment horizontal="right" vertical="center"/>
    </xf>
    <xf numFmtId="191" fontId="7" fillId="4" borderId="2" xfId="1" applyNumberFormat="1" applyFont="1" applyFill="1" applyBorder="1" applyAlignment="1">
      <alignment horizontal="right" vertical="center"/>
    </xf>
    <xf numFmtId="191" fontId="7" fillId="4" borderId="7" xfId="1" applyNumberFormat="1" applyFont="1" applyFill="1" applyBorder="1" applyAlignment="1">
      <alignment horizontal="right" vertical="center"/>
    </xf>
    <xf numFmtId="3" fontId="7" fillId="4" borderId="6" xfId="204" applyNumberFormat="1" applyFont="1" applyFill="1" applyBorder="1" applyAlignment="1">
      <alignment horizontal="right" vertical="center"/>
    </xf>
    <xf numFmtId="0" fontId="0" fillId="4" borderId="6" xfId="0" applyFont="1" applyFill="1" applyBorder="1" applyAlignment="1">
      <alignment horizontal="right" vertical="center"/>
    </xf>
    <xf numFmtId="0" fontId="0" fillId="4" borderId="2" xfId="0" applyFont="1" applyFill="1" applyBorder="1" applyAlignment="1">
      <alignment horizontal="right" vertical="center" wrapText="1"/>
    </xf>
    <xf numFmtId="191" fontId="7" fillId="4" borderId="13" xfId="1" applyNumberFormat="1" applyFont="1" applyFill="1" applyBorder="1" applyAlignment="1">
      <alignment horizontal="right" vertical="center"/>
    </xf>
    <xf numFmtId="191" fontId="7" fillId="4" borderId="3" xfId="1" applyNumberFormat="1" applyFont="1" applyFill="1" applyBorder="1" applyAlignment="1">
      <alignment horizontal="right" vertical="center"/>
    </xf>
    <xf numFmtId="3" fontId="7" fillId="4" borderId="13" xfId="0" applyNumberFormat="1" applyFont="1" applyFill="1" applyBorder="1" applyAlignment="1">
      <alignment horizontal="right" vertical="center"/>
    </xf>
    <xf numFmtId="3" fontId="7" fillId="4" borderId="0" xfId="2" applyNumberFormat="1" applyFont="1" applyFill="1" applyBorder="1" applyAlignment="1">
      <alignment horizontal="right" vertical="center"/>
    </xf>
    <xf numFmtId="3" fontId="7" fillId="4" borderId="30" xfId="41" applyNumberFormat="1" applyFont="1" applyFill="1" applyBorder="1" applyAlignment="1">
      <alignment horizontal="right" vertical="center"/>
    </xf>
    <xf numFmtId="3" fontId="7" fillId="4" borderId="32" xfId="0" applyNumberFormat="1" applyFont="1" applyFill="1" applyBorder="1" applyAlignment="1">
      <alignment horizontal="right" vertical="center"/>
    </xf>
    <xf numFmtId="0" fontId="0" fillId="4" borderId="14" xfId="0" applyFont="1" applyFill="1" applyBorder="1" applyAlignment="1">
      <alignment vertical="center" wrapText="1"/>
    </xf>
    <xf numFmtId="3" fontId="1" fillId="4" borderId="0" xfId="166" applyNumberFormat="1" applyFont="1" applyFill="1" applyAlignment="1">
      <alignment horizontal="right" vertical="center"/>
    </xf>
    <xf numFmtId="190" fontId="1" fillId="4" borderId="3" xfId="36" applyNumberFormat="1" applyFont="1" applyFill="1" applyBorder="1" applyAlignment="1">
      <alignment horizontal="right" vertical="center"/>
    </xf>
    <xf numFmtId="3" fontId="1" fillId="4" borderId="12" xfId="166" applyNumberFormat="1" applyFont="1" applyFill="1" applyBorder="1" applyAlignment="1">
      <alignment horizontal="right" vertical="center"/>
    </xf>
    <xf numFmtId="3" fontId="1" fillId="4" borderId="13" xfId="0" applyNumberFormat="1" applyFont="1" applyFill="1" applyBorder="1" applyAlignment="1">
      <alignment horizontal="right" vertical="center"/>
    </xf>
    <xf numFmtId="3" fontId="1" fillId="4" borderId="6" xfId="166" applyNumberFormat="1" applyFont="1" applyFill="1" applyBorder="1" applyAlignment="1">
      <alignment horizontal="right" vertical="center"/>
    </xf>
    <xf numFmtId="191" fontId="0" fillId="4" borderId="7" xfId="1" applyNumberFormat="1" applyFont="1" applyFill="1" applyBorder="1" applyAlignment="1">
      <alignment vertical="center"/>
    </xf>
    <xf numFmtId="3" fontId="1" fillId="4" borderId="6" xfId="36" applyNumberFormat="1" applyFont="1" applyFill="1" applyBorder="1" applyAlignment="1">
      <alignment horizontal="right" vertical="center"/>
    </xf>
    <xf numFmtId="3" fontId="1" fillId="4" borderId="2" xfId="166" applyNumberFormat="1" applyFont="1" applyFill="1" applyBorder="1" applyAlignment="1">
      <alignment horizontal="right" vertical="center"/>
    </xf>
    <xf numFmtId="3" fontId="7" fillId="4" borderId="6" xfId="2" applyNumberFormat="1" applyFont="1" applyFill="1" applyBorder="1" applyAlignment="1">
      <alignment horizontal="right" vertical="center"/>
    </xf>
    <xf numFmtId="3" fontId="7" fillId="4" borderId="2" xfId="2" applyNumberFormat="1" applyFont="1" applyFill="1" applyBorder="1" applyAlignment="1">
      <alignment horizontal="right" vertical="center"/>
    </xf>
    <xf numFmtId="0" fontId="0" fillId="4" borderId="2" xfId="0" applyFont="1" applyFill="1" applyBorder="1" applyAlignment="1">
      <alignment horizontal="right" vertical="center"/>
    </xf>
    <xf numFmtId="3" fontId="7" fillId="4" borderId="12" xfId="36" applyNumberFormat="1" applyFont="1" applyFill="1" applyBorder="1" applyAlignment="1">
      <alignment vertical="center" wrapText="1"/>
    </xf>
    <xf numFmtId="3" fontId="7" fillId="4" borderId="13" xfId="36" applyNumberFormat="1" applyFont="1" applyFill="1" applyBorder="1" applyAlignment="1">
      <alignment vertical="center" wrapText="1"/>
    </xf>
    <xf numFmtId="3" fontId="7" fillId="4" borderId="13" xfId="2" applyNumberFormat="1" applyFont="1" applyFill="1" applyBorder="1" applyAlignment="1">
      <alignment vertical="center" wrapText="1"/>
    </xf>
    <xf numFmtId="3" fontId="7" fillId="4" borderId="12" xfId="41" applyNumberFormat="1" applyFont="1" applyFill="1" applyBorder="1" applyAlignment="1">
      <alignment vertical="center" wrapText="1"/>
    </xf>
    <xf numFmtId="3" fontId="0" fillId="4" borderId="13" xfId="0" applyNumberFormat="1" applyFont="1" applyFill="1" applyBorder="1" applyAlignment="1">
      <alignment vertical="center" wrapText="1"/>
    </xf>
    <xf numFmtId="3" fontId="7" fillId="4" borderId="5" xfId="0" applyNumberFormat="1" applyFont="1" applyFill="1" applyBorder="1" applyAlignment="1">
      <alignment vertical="center" wrapText="1"/>
    </xf>
    <xf numFmtId="191" fontId="0" fillId="4" borderId="4" xfId="1" applyNumberFormat="1" applyFont="1" applyFill="1" applyBorder="1" applyAlignment="1">
      <alignment vertical="center" wrapText="1"/>
    </xf>
    <xf numFmtId="3" fontId="7" fillId="4" borderId="0" xfId="0" applyNumberFormat="1" applyFont="1" applyFill="1" applyBorder="1" applyAlignment="1">
      <alignment vertical="center" wrapText="1"/>
    </xf>
    <xf numFmtId="3" fontId="7" fillId="4" borderId="5" xfId="3" applyNumberFormat="1" applyFont="1" applyFill="1" applyBorder="1" applyAlignment="1">
      <alignment vertical="center" wrapText="1"/>
    </xf>
    <xf numFmtId="3" fontId="7" fillId="4" borderId="6" xfId="2" applyNumberFormat="1" applyFont="1" applyFill="1" applyBorder="1" applyAlignment="1">
      <alignment vertical="center" wrapText="1"/>
    </xf>
    <xf numFmtId="191" fontId="0" fillId="4" borderId="7" xfId="1" applyNumberFormat="1" applyFont="1" applyFill="1" applyBorder="1" applyAlignment="1">
      <alignment vertical="center" wrapText="1"/>
    </xf>
    <xf numFmtId="3" fontId="7" fillId="4" borderId="12" xfId="42" applyNumberFormat="1" applyFont="1" applyFill="1" applyBorder="1" applyAlignment="1" applyProtection="1">
      <alignment vertical="center" wrapText="1"/>
      <protection locked="0"/>
    </xf>
    <xf numFmtId="3" fontId="7" fillId="4" borderId="13" xfId="41" applyNumberFormat="1" applyFont="1" applyFill="1" applyBorder="1" applyAlignment="1">
      <alignment vertical="center" wrapText="1"/>
    </xf>
    <xf numFmtId="3" fontId="7" fillId="4" borderId="13" xfId="3" applyNumberFormat="1" applyFont="1" applyFill="1" applyBorder="1" applyAlignment="1">
      <alignment vertical="center" wrapText="1"/>
    </xf>
    <xf numFmtId="3" fontId="7" fillId="4" borderId="12" xfId="44" applyNumberFormat="1" applyFont="1" applyFill="1" applyBorder="1" applyAlignment="1">
      <alignment vertical="center" wrapText="1"/>
    </xf>
    <xf numFmtId="3" fontId="7" fillId="4" borderId="0" xfId="2" applyNumberFormat="1" applyFont="1" applyFill="1" applyBorder="1" applyAlignment="1">
      <alignment vertical="center" wrapText="1"/>
    </xf>
    <xf numFmtId="3" fontId="0" fillId="4" borderId="2" xfId="1" applyNumberFormat="1" applyFont="1" applyFill="1" applyBorder="1" applyAlignment="1">
      <alignment vertical="center" wrapText="1"/>
    </xf>
    <xf numFmtId="3" fontId="7" fillId="4" borderId="12" xfId="2" applyNumberFormat="1" applyFont="1" applyFill="1" applyBorder="1" applyAlignment="1">
      <alignment vertical="center" wrapText="1"/>
    </xf>
    <xf numFmtId="3" fontId="7" fillId="4" borderId="12" xfId="3" applyNumberFormat="1" applyFont="1" applyFill="1" applyBorder="1" applyAlignment="1">
      <alignment vertical="center" wrapText="1"/>
    </xf>
    <xf numFmtId="3" fontId="7" fillId="4" borderId="9" xfId="0" applyNumberFormat="1" applyFont="1" applyFill="1" applyBorder="1" applyAlignment="1">
      <alignment vertical="center" wrapText="1"/>
    </xf>
    <xf numFmtId="191" fontId="0" fillId="4" borderId="10" xfId="1" applyNumberFormat="1" applyFont="1" applyFill="1" applyBorder="1" applyAlignment="1">
      <alignment vertical="center" wrapText="1"/>
    </xf>
    <xf numFmtId="3" fontId="7" fillId="4" borderId="11" xfId="0" applyNumberFormat="1" applyFont="1" applyFill="1" applyBorder="1" applyAlignment="1">
      <alignment vertical="center" wrapText="1"/>
    </xf>
    <xf numFmtId="3" fontId="7" fillId="4" borderId="9" xfId="3" applyNumberFormat="1" applyFont="1" applyFill="1" applyBorder="1" applyAlignment="1">
      <alignment vertical="center" wrapText="1"/>
    </xf>
    <xf numFmtId="3" fontId="0" fillId="4" borderId="11" xfId="1" applyNumberFormat="1" applyFont="1" applyFill="1" applyBorder="1" applyAlignment="1">
      <alignment vertical="center" wrapText="1"/>
    </xf>
    <xf numFmtId="3" fontId="7" fillId="4" borderId="30" xfId="41" applyNumberFormat="1" applyFont="1" applyFill="1" applyBorder="1" applyAlignment="1">
      <alignment vertical="center" wrapText="1"/>
    </xf>
    <xf numFmtId="3" fontId="7" fillId="4" borderId="32" xfId="41" applyNumberFormat="1" applyFont="1" applyFill="1" applyBorder="1" applyAlignment="1">
      <alignment vertical="center" wrapText="1"/>
    </xf>
    <xf numFmtId="3" fontId="7" fillId="4" borderId="32" xfId="2" applyNumberFormat="1" applyFont="1" applyFill="1" applyBorder="1" applyAlignment="1">
      <alignment vertical="center" wrapText="1"/>
    </xf>
    <xf numFmtId="3" fontId="7" fillId="4" borderId="6" xfId="0" applyNumberFormat="1" applyFont="1" applyFill="1" applyBorder="1" applyAlignment="1">
      <alignment vertical="center"/>
    </xf>
    <xf numFmtId="3" fontId="7" fillId="4" borderId="2" xfId="0" applyNumberFormat="1" applyFont="1" applyFill="1" applyBorder="1" applyAlignment="1">
      <alignment vertical="center"/>
    </xf>
    <xf numFmtId="3" fontId="7" fillId="4" borderId="6" xfId="3" applyNumberFormat="1" applyFont="1" applyFill="1" applyBorder="1" applyAlignment="1">
      <alignment vertical="center"/>
    </xf>
    <xf numFmtId="3" fontId="0" fillId="4" borderId="2" xfId="1" applyNumberFormat="1" applyFont="1" applyFill="1" applyBorder="1" applyAlignment="1">
      <alignment vertical="center"/>
    </xf>
    <xf numFmtId="3" fontId="1" fillId="4" borderId="5" xfId="36" applyNumberFormat="1" applyFont="1" applyFill="1" applyBorder="1" applyAlignment="1">
      <alignment horizontal="right" vertical="center"/>
    </xf>
    <xf numFmtId="3" fontId="1" fillId="4" borderId="0" xfId="36" applyNumberFormat="1" applyFont="1" applyFill="1" applyBorder="1" applyAlignment="1">
      <alignment horizontal="right" vertical="center"/>
    </xf>
    <xf numFmtId="191" fontId="1" fillId="4" borderId="4" xfId="1" applyNumberFormat="1" applyFont="1" applyFill="1" applyBorder="1" applyAlignment="1">
      <alignment horizontal="right" vertical="center"/>
    </xf>
    <xf numFmtId="3" fontId="1" fillId="4" borderId="0" xfId="0" applyNumberFormat="1" applyFont="1" applyFill="1" applyBorder="1" applyAlignment="1">
      <alignment horizontal="right" vertical="center"/>
    </xf>
    <xf numFmtId="1" fontId="1" fillId="4" borderId="6" xfId="1" applyNumberFormat="1" applyFont="1" applyFill="1" applyBorder="1" applyAlignment="1">
      <alignment horizontal="right" vertical="center"/>
    </xf>
    <xf numFmtId="191" fontId="1" fillId="4" borderId="7" xfId="0" applyNumberFormat="1" applyFont="1" applyFill="1" applyBorder="1" applyAlignment="1">
      <alignment horizontal="right" vertical="center"/>
    </xf>
    <xf numFmtId="1" fontId="1" fillId="4" borderId="2" xfId="36" applyNumberFormat="1" applyFont="1" applyFill="1" applyBorder="1" applyAlignment="1">
      <alignment horizontal="right" vertical="center"/>
    </xf>
    <xf numFmtId="1" fontId="1" fillId="4" borderId="6" xfId="36" applyNumberFormat="1" applyFont="1" applyFill="1" applyBorder="1" applyAlignment="1">
      <alignment horizontal="right" vertical="center"/>
    </xf>
    <xf numFmtId="1" fontId="1" fillId="4" borderId="2" xfId="1" applyNumberFormat="1" applyFont="1" applyFill="1" applyBorder="1" applyAlignment="1">
      <alignment horizontal="right" vertical="center"/>
    </xf>
    <xf numFmtId="3" fontId="1" fillId="4" borderId="2" xfId="1" applyNumberFormat="1" applyFont="1" applyFill="1" applyBorder="1" applyAlignment="1">
      <alignment horizontal="right" vertical="center"/>
    </xf>
    <xf numFmtId="0" fontId="0" fillId="4" borderId="14" xfId="0" applyFont="1" applyFill="1" applyBorder="1" applyAlignment="1"/>
    <xf numFmtId="0" fontId="0" fillId="4" borderId="8" xfId="0" applyFont="1" applyFill="1" applyBorder="1" applyAlignment="1"/>
    <xf numFmtId="0" fontId="0" fillId="4" borderId="6" xfId="0" applyFill="1" applyBorder="1" applyAlignment="1">
      <alignment horizontal="right" vertical="center" wrapText="1"/>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191" fontId="1" fillId="4" borderId="3" xfId="1" applyNumberFormat="1" applyFont="1" applyFill="1" applyBorder="1" applyAlignment="1">
      <alignment horizontal="right" vertical="center"/>
    </xf>
    <xf numFmtId="3" fontId="1" fillId="4" borderId="6" xfId="203" applyNumberFormat="1" applyFont="1" applyFill="1" applyBorder="1" applyAlignment="1">
      <alignment horizontal="right" vertical="center"/>
    </xf>
    <xf numFmtId="191" fontId="7" fillId="4" borderId="2" xfId="0" applyNumberFormat="1" applyFont="1" applyFill="1" applyBorder="1" applyAlignment="1">
      <alignment horizontal="right" vertical="center"/>
    </xf>
    <xf numFmtId="1" fontId="7" fillId="4" borderId="6" xfId="0" applyNumberFormat="1" applyFont="1" applyFill="1" applyBorder="1" applyAlignment="1">
      <alignment horizontal="right" vertical="center"/>
    </xf>
    <xf numFmtId="191" fontId="7" fillId="4" borderId="7" xfId="0" applyNumberFormat="1" applyFont="1" applyFill="1" applyBorder="1" applyAlignment="1">
      <alignment horizontal="right" vertical="center"/>
    </xf>
    <xf numFmtId="1" fontId="1" fillId="4" borderId="5" xfId="1" applyNumberFormat="1" applyFont="1" applyFill="1" applyBorder="1" applyAlignment="1">
      <alignment horizontal="right" vertical="center"/>
    </xf>
    <xf numFmtId="1" fontId="1" fillId="4" borderId="0" xfId="36" applyNumberFormat="1" applyFont="1" applyFill="1" applyBorder="1" applyAlignment="1">
      <alignment horizontal="right" vertical="center"/>
    </xf>
    <xf numFmtId="1" fontId="1" fillId="4" borderId="5" xfId="36" applyNumberFormat="1" applyFont="1" applyFill="1" applyBorder="1" applyAlignment="1">
      <alignment horizontal="right" vertical="center"/>
    </xf>
    <xf numFmtId="1" fontId="1" fillId="4" borderId="12" xfId="1" applyNumberFormat="1" applyFont="1" applyFill="1" applyBorder="1" applyAlignment="1">
      <alignment horizontal="right" vertical="center"/>
    </xf>
    <xf numFmtId="0" fontId="0" fillId="4" borderId="14" xfId="0" applyFill="1" applyBorder="1" applyAlignment="1"/>
    <xf numFmtId="0" fontId="0" fillId="4" borderId="8" xfId="0" applyFill="1" applyBorder="1" applyAlignment="1"/>
    <xf numFmtId="0" fontId="0" fillId="4" borderId="8" xfId="0" applyFill="1" applyBorder="1" applyAlignment="1">
      <alignment wrapText="1"/>
    </xf>
    <xf numFmtId="0" fontId="0" fillId="4" borderId="6" xfId="0" applyFill="1" applyBorder="1" applyAlignment="1">
      <alignment wrapText="1"/>
    </xf>
    <xf numFmtId="0" fontId="0" fillId="4" borderId="0" xfId="0" applyFont="1" applyFill="1" applyBorder="1" applyAlignment="1">
      <alignment vertical="center" wrapText="1"/>
    </xf>
    <xf numFmtId="3" fontId="7" fillId="4" borderId="5" xfId="42" applyNumberFormat="1" applyFont="1" applyFill="1" applyBorder="1" applyAlignment="1">
      <alignment horizontal="right" vertical="center"/>
    </xf>
    <xf numFmtId="1" fontId="7" fillId="4" borderId="0" xfId="2" applyNumberFormat="1" applyFont="1" applyFill="1" applyBorder="1" applyAlignment="1">
      <alignment horizontal="right" vertical="center"/>
    </xf>
    <xf numFmtId="3" fontId="1" fillId="4" borderId="0" xfId="1" applyNumberFormat="1" applyFont="1" applyFill="1" applyBorder="1" applyAlignment="1">
      <alignment horizontal="right" vertical="center"/>
    </xf>
    <xf numFmtId="1" fontId="1" fillId="4" borderId="0" xfId="1" applyNumberFormat="1" applyFont="1" applyFill="1" applyBorder="1" applyAlignment="1">
      <alignment horizontal="right" vertical="center"/>
    </xf>
    <xf numFmtId="3" fontId="7" fillId="4" borderId="0" xfId="3" applyNumberFormat="1" applyFont="1" applyFill="1" applyBorder="1" applyAlignment="1">
      <alignment horizontal="right" vertical="center"/>
    </xf>
    <xf numFmtId="1" fontId="1" fillId="4" borderId="0" xfId="0" applyNumberFormat="1" applyFont="1" applyFill="1" applyBorder="1" applyAlignment="1">
      <alignment horizontal="right" vertical="center"/>
    </xf>
    <xf numFmtId="3" fontId="7" fillId="4" borderId="9" xfId="42" applyNumberFormat="1" applyFont="1" applyFill="1" applyBorder="1" applyAlignment="1">
      <alignment horizontal="right" vertical="center"/>
    </xf>
    <xf numFmtId="191" fontId="1" fillId="4" borderId="10" xfId="1" applyNumberFormat="1" applyFont="1" applyFill="1" applyBorder="1" applyAlignment="1">
      <alignment horizontal="right" vertical="center"/>
    </xf>
    <xf numFmtId="3" fontId="7" fillId="4" borderId="11" xfId="0" applyNumberFormat="1" applyFont="1" applyFill="1" applyBorder="1" applyAlignment="1">
      <alignment horizontal="right" vertical="center"/>
    </xf>
    <xf numFmtId="3" fontId="1" fillId="4" borderId="11" xfId="0" applyNumberFormat="1" applyFont="1" applyFill="1" applyBorder="1" applyAlignment="1">
      <alignment horizontal="right" vertical="center"/>
    </xf>
    <xf numFmtId="1" fontId="7" fillId="4" borderId="11" xfId="2" applyNumberFormat="1" applyFont="1" applyFill="1" applyBorder="1" applyAlignment="1">
      <alignment horizontal="right" vertical="center"/>
    </xf>
    <xf numFmtId="3" fontId="7" fillId="4" borderId="6" xfId="42" applyNumberFormat="1" applyFont="1" applyFill="1" applyBorder="1" applyAlignment="1">
      <alignment horizontal="right" vertical="center"/>
    </xf>
    <xf numFmtId="191" fontId="1" fillId="4" borderId="7" xfId="1" applyNumberFormat="1" applyFont="1" applyFill="1" applyBorder="1" applyAlignment="1">
      <alignment horizontal="right" vertical="center"/>
    </xf>
    <xf numFmtId="191" fontId="1" fillId="4" borderId="0" xfId="1" applyNumberFormat="1" applyFont="1" applyFill="1" applyBorder="1" applyAlignment="1">
      <alignment horizontal="right" vertical="center"/>
    </xf>
    <xf numFmtId="0" fontId="1" fillId="4" borderId="5" xfId="0" applyFont="1" applyFill="1" applyBorder="1" applyAlignment="1">
      <alignment horizontal="right" vertical="center"/>
    </xf>
    <xf numFmtId="3" fontId="1" fillId="4" borderId="5" xfId="1" applyNumberFormat="1" applyFont="1" applyFill="1" applyBorder="1" applyAlignment="1">
      <alignment horizontal="right" vertical="center"/>
    </xf>
    <xf numFmtId="3" fontId="1" fillId="4" borderId="6" xfId="1" applyNumberFormat="1" applyFont="1" applyFill="1" applyBorder="1" applyAlignment="1">
      <alignment horizontal="right" vertical="center"/>
    </xf>
    <xf numFmtId="178" fontId="7" fillId="4" borderId="2" xfId="41" applyNumberFormat="1" applyFont="1" applyFill="1" applyBorder="1" applyAlignment="1">
      <alignment horizontal="right" vertical="center"/>
    </xf>
    <xf numFmtId="3" fontId="1" fillId="4" borderId="5" xfId="0" applyNumberFormat="1" applyFont="1" applyFill="1" applyBorder="1" applyAlignment="1">
      <alignment horizontal="right" vertical="center"/>
    </xf>
    <xf numFmtId="3" fontId="1" fillId="4" borderId="9" xfId="1" applyNumberFormat="1" applyFont="1" applyFill="1" applyBorder="1" applyAlignment="1">
      <alignment horizontal="right" vertical="center"/>
    </xf>
    <xf numFmtId="3" fontId="1" fillId="4" borderId="11" xfId="1" applyNumberFormat="1" applyFont="1" applyFill="1" applyBorder="1" applyAlignment="1">
      <alignment horizontal="right" vertical="center"/>
    </xf>
    <xf numFmtId="178" fontId="7" fillId="4" borderId="11" xfId="41" applyNumberFormat="1" applyFont="1" applyFill="1" applyBorder="1" applyAlignment="1">
      <alignment horizontal="right" vertical="center"/>
    </xf>
    <xf numFmtId="178" fontId="7" fillId="4" borderId="6" xfId="41" applyNumberFormat="1" applyFont="1" applyFill="1" applyBorder="1" applyAlignment="1">
      <alignment horizontal="right" vertical="center"/>
    </xf>
    <xf numFmtId="0" fontId="0" fillId="4" borderId="15" xfId="0" applyFont="1" applyFill="1" applyBorder="1" applyAlignment="1">
      <alignment vertical="center" wrapText="1"/>
    </xf>
    <xf numFmtId="0" fontId="0" fillId="4" borderId="8" xfId="0" applyFont="1" applyFill="1" applyBorder="1" applyAlignment="1">
      <alignment vertical="center" wrapText="1"/>
    </xf>
    <xf numFmtId="0" fontId="0" fillId="4" borderId="4" xfId="0" applyFont="1" applyFill="1" applyBorder="1" applyAlignment="1">
      <alignment horizontal="right" vertical="center" wrapText="1"/>
    </xf>
    <xf numFmtId="0" fontId="0" fillId="4" borderId="0" xfId="0" applyFont="1" applyFill="1" applyBorder="1" applyAlignment="1">
      <alignment horizontal="right" vertical="center"/>
    </xf>
    <xf numFmtId="0" fontId="0" fillId="4" borderId="12" xfId="0" applyFont="1" applyFill="1" applyBorder="1" applyAlignment="1">
      <alignment horizontal="left" vertical="center"/>
    </xf>
    <xf numFmtId="3" fontId="0" fillId="4" borderId="12" xfId="0" applyNumberFormat="1" applyFont="1" applyFill="1" applyBorder="1" applyAlignment="1">
      <alignment horizontal="right" vertical="center"/>
    </xf>
    <xf numFmtId="191" fontId="0" fillId="4" borderId="3" xfId="0" applyNumberFormat="1" applyFont="1" applyFill="1" applyBorder="1" applyAlignment="1">
      <alignment horizontal="right" vertical="center" wrapText="1"/>
    </xf>
    <xf numFmtId="0" fontId="0" fillId="4" borderId="5" xfId="0" applyFont="1" applyFill="1" applyBorder="1" applyAlignment="1">
      <alignment horizontal="left" vertical="center"/>
    </xf>
    <xf numFmtId="3" fontId="0" fillId="4" borderId="5" xfId="0" applyNumberFormat="1" applyFill="1" applyBorder="1"/>
    <xf numFmtId="191" fontId="0" fillId="4" borderId="4" xfId="0" applyNumberFormat="1" applyFont="1" applyFill="1" applyBorder="1" applyAlignment="1">
      <alignment horizontal="right" vertical="center" wrapText="1"/>
    </xf>
    <xf numFmtId="3" fontId="0" fillId="4" borderId="0" xfId="0" applyNumberFormat="1" applyFill="1" applyBorder="1"/>
    <xf numFmtId="191" fontId="0" fillId="4" borderId="4" xfId="36" applyNumberFormat="1" applyFont="1" applyFill="1" applyBorder="1"/>
    <xf numFmtId="191" fontId="0" fillId="4" borderId="4" xfId="1" applyNumberFormat="1" applyFont="1" applyFill="1" applyBorder="1"/>
    <xf numFmtId="3" fontId="0" fillId="4" borderId="6" xfId="0" applyNumberFormat="1" applyFill="1" applyBorder="1"/>
    <xf numFmtId="191" fontId="0" fillId="4" borderId="7" xfId="1" applyNumberFormat="1" applyFont="1" applyFill="1" applyBorder="1"/>
    <xf numFmtId="3" fontId="0" fillId="4" borderId="2" xfId="0" applyNumberFormat="1" applyFill="1" applyBorder="1"/>
    <xf numFmtId="165" fontId="0" fillId="4" borderId="5" xfId="0" applyNumberFormat="1" applyFill="1" applyBorder="1"/>
    <xf numFmtId="165" fontId="0" fillId="4" borderId="4" xfId="36" applyNumberFormat="1" applyFont="1" applyFill="1" applyBorder="1"/>
    <xf numFmtId="165" fontId="0" fillId="4" borderId="0" xfId="0" applyNumberFormat="1" applyFill="1" applyBorder="1"/>
    <xf numFmtId="191" fontId="7" fillId="4" borderId="4" xfId="2" applyNumberFormat="1" applyFont="1" applyFill="1" applyBorder="1" applyAlignment="1">
      <alignment horizontal="right" vertical="center"/>
    </xf>
    <xf numFmtId="3" fontId="7" fillId="4" borderId="5" xfId="41" applyNumberFormat="1" applyFont="1" applyFill="1" applyBorder="1"/>
    <xf numFmtId="3" fontId="0" fillId="4" borderId="5" xfId="0" applyNumberFormat="1" applyFont="1" applyFill="1" applyBorder="1" applyAlignment="1">
      <alignment horizontal="right" vertical="center"/>
    </xf>
    <xf numFmtId="3" fontId="0" fillId="4" borderId="6" xfId="1" applyNumberFormat="1" applyFont="1" applyFill="1" applyBorder="1" applyAlignment="1">
      <alignment horizontal="right" vertical="center"/>
    </xf>
    <xf numFmtId="0" fontId="0" fillId="4" borderId="15" xfId="0" applyFont="1" applyFill="1" applyBorder="1" applyAlignment="1">
      <alignment horizontal="left"/>
    </xf>
    <xf numFmtId="191" fontId="1" fillId="4" borderId="0" xfId="1" applyNumberFormat="1" applyFont="1" applyFill="1" applyBorder="1"/>
    <xf numFmtId="191" fontId="1" fillId="4" borderId="4" xfId="1" applyNumberFormat="1" applyFont="1" applyFill="1" applyBorder="1"/>
    <xf numFmtId="3" fontId="7" fillId="0" borderId="12" xfId="0" applyNumberFormat="1" applyFont="1" applyFill="1" applyBorder="1" applyAlignment="1">
      <alignment horizontal="right" vertical="center"/>
    </xf>
    <xf numFmtId="0" fontId="0" fillId="4" borderId="8" xfId="0" applyFont="1" applyFill="1" applyBorder="1" applyAlignment="1">
      <alignment horizontal="left"/>
    </xf>
    <xf numFmtId="191" fontId="1" fillId="4" borderId="2" xfId="1" applyNumberFormat="1" applyFont="1" applyFill="1" applyBorder="1"/>
    <xf numFmtId="191" fontId="1" fillId="4" borderId="7" xfId="1" applyNumberFormat="1" applyFont="1" applyFill="1" applyBorder="1"/>
    <xf numFmtId="0" fontId="0" fillId="4" borderId="14" xfId="0" applyFont="1" applyFill="1" applyBorder="1" applyAlignment="1">
      <alignment horizontal="left" wrapText="1"/>
    </xf>
    <xf numFmtId="0" fontId="0" fillId="4" borderId="15" xfId="0" applyFont="1" applyFill="1" applyBorder="1" applyAlignment="1">
      <alignment horizontal="left" vertical="center" wrapText="1"/>
    </xf>
    <xf numFmtId="0" fontId="0" fillId="0" borderId="0" xfId="0" applyAlignment="1">
      <alignment horizontal="left" wrapText="1"/>
    </xf>
    <xf numFmtId="0" fontId="0" fillId="4" borderId="8" xfId="0" applyFont="1" applyFill="1" applyBorder="1" applyAlignment="1">
      <alignment horizontal="left" vertical="center" wrapText="1"/>
    </xf>
    <xf numFmtId="3" fontId="0" fillId="4" borderId="5" xfId="0" applyNumberFormat="1" applyFont="1" applyFill="1" applyBorder="1" applyAlignment="1">
      <alignment horizontal="right" vertical="center" wrapText="1"/>
    </xf>
    <xf numFmtId="3" fontId="0" fillId="4" borderId="2" xfId="36" applyNumberFormat="1" applyFont="1" applyFill="1" applyBorder="1" applyAlignment="1">
      <alignment horizontal="right" vertical="center" wrapText="1"/>
    </xf>
    <xf numFmtId="191" fontId="0" fillId="4" borderId="2" xfId="36" applyNumberFormat="1" applyFont="1" applyFill="1" applyBorder="1" applyAlignment="1">
      <alignment horizontal="right" vertical="center" wrapText="1"/>
    </xf>
    <xf numFmtId="3" fontId="0" fillId="4" borderId="6" xfId="36" applyNumberFormat="1" applyFont="1" applyFill="1" applyBorder="1" applyAlignment="1">
      <alignment horizontal="right" vertical="center" wrapText="1"/>
    </xf>
    <xf numFmtId="3" fontId="7" fillId="4" borderId="6" xfId="2" applyNumberFormat="1" applyFont="1" applyFill="1" applyBorder="1" applyAlignment="1">
      <alignment horizontal="right" vertical="center" wrapText="1"/>
    </xf>
    <xf numFmtId="3" fontId="7" fillId="4" borderId="6" xfId="41" applyNumberFormat="1" applyFont="1" applyFill="1" applyBorder="1" applyAlignment="1">
      <alignment horizontal="right" vertical="center" wrapText="1"/>
    </xf>
    <xf numFmtId="3" fontId="0" fillId="4" borderId="6" xfId="0" applyNumberFormat="1" applyFont="1" applyFill="1" applyBorder="1" applyAlignment="1">
      <alignment horizontal="right" vertical="center" wrapText="1"/>
    </xf>
    <xf numFmtId="191" fontId="0" fillId="4" borderId="7" xfId="36" applyNumberFormat="1" applyFont="1" applyFill="1" applyBorder="1" applyAlignment="1">
      <alignment horizontal="right" vertical="center" wrapText="1"/>
    </xf>
    <xf numFmtId="191" fontId="0" fillId="4" borderId="0" xfId="0" applyNumberFormat="1" applyFont="1" applyFill="1" applyBorder="1" applyAlignment="1">
      <alignment horizontal="right" vertical="center" wrapText="1"/>
    </xf>
    <xf numFmtId="3" fontId="1" fillId="4" borderId="12" xfId="0" applyNumberFormat="1" applyFont="1" applyFill="1" applyBorder="1" applyAlignment="1">
      <alignment horizontal="right" vertical="center"/>
    </xf>
    <xf numFmtId="0" fontId="0" fillId="4" borderId="6" xfId="0" applyFill="1" applyBorder="1"/>
    <xf numFmtId="3" fontId="7" fillId="4" borderId="6" xfId="0" applyNumberFormat="1" applyFont="1" applyFill="1" applyBorder="1" applyAlignment="1">
      <alignment horizontal="right" vertical="center"/>
    </xf>
    <xf numFmtId="3" fontId="50" fillId="4" borderId="5" xfId="0" applyNumberFormat="1" applyFont="1" applyFill="1" applyBorder="1" applyAlignment="1">
      <alignment horizontal="right" vertical="center"/>
    </xf>
    <xf numFmtId="190" fontId="7" fillId="4" borderId="4" xfId="1" applyNumberFormat="1" applyFont="1" applyFill="1" applyBorder="1" applyAlignment="1">
      <alignment horizontal="right" vertical="center"/>
    </xf>
    <xf numFmtId="3" fontId="50" fillId="4" borderId="0" xfId="0" applyNumberFormat="1" applyFont="1" applyFill="1" applyAlignment="1">
      <alignment horizontal="right" vertical="center"/>
    </xf>
    <xf numFmtId="190" fontId="7" fillId="4" borderId="0" xfId="1" applyNumberFormat="1" applyFont="1" applyFill="1" applyBorder="1" applyAlignment="1">
      <alignment horizontal="right" vertical="center"/>
    </xf>
    <xf numFmtId="3" fontId="7" fillId="4" borderId="13" xfId="42" applyNumberFormat="1" applyFont="1" applyFill="1" applyBorder="1" applyAlignment="1" applyProtection="1">
      <alignment horizontal="right" vertical="center"/>
      <protection locked="0"/>
    </xf>
    <xf numFmtId="3" fontId="7" fillId="4" borderId="13" xfId="44" applyNumberFormat="1" applyFont="1" applyFill="1" applyBorder="1" applyAlignment="1">
      <alignment horizontal="right" vertical="center"/>
    </xf>
    <xf numFmtId="190" fontId="7" fillId="4" borderId="7" xfId="1" applyNumberFormat="1" applyFont="1" applyFill="1" applyBorder="1" applyAlignment="1">
      <alignment vertical="center"/>
    </xf>
    <xf numFmtId="190" fontId="7" fillId="4" borderId="2" xfId="1" applyNumberFormat="1" applyFont="1" applyFill="1" applyBorder="1" applyAlignment="1">
      <alignment vertical="center"/>
    </xf>
    <xf numFmtId="0" fontId="0" fillId="4" borderId="14" xfId="0" applyFont="1" applyFill="1" applyBorder="1" applyAlignment="1">
      <alignment wrapText="1"/>
    </xf>
    <xf numFmtId="0" fontId="0" fillId="4" borderId="8" xfId="0" applyFont="1" applyFill="1" applyBorder="1" applyAlignment="1">
      <alignment wrapText="1"/>
    </xf>
    <xf numFmtId="3" fontId="1" fillId="4" borderId="0" xfId="166" applyNumberFormat="1" applyFont="1" applyFill="1" applyBorder="1" applyAlignment="1">
      <alignment horizontal="right" vertical="center"/>
    </xf>
    <xf numFmtId="0" fontId="0" fillId="4" borderId="12" xfId="0" applyFont="1" applyFill="1" applyBorder="1" applyAlignment="1"/>
    <xf numFmtId="0" fontId="0" fillId="4" borderId="5" xfId="0" applyFont="1" applyFill="1" applyBorder="1" applyAlignment="1"/>
    <xf numFmtId="3" fontId="52" fillId="4" borderId="14" xfId="2" applyNumberFormat="1" applyFont="1" applyFill="1" applyBorder="1" applyAlignment="1">
      <alignment horizontal="left" vertical="center" wrapText="1"/>
    </xf>
    <xf numFmtId="3" fontId="0" fillId="4" borderId="12" xfId="0" applyNumberFormat="1" applyFont="1" applyFill="1" applyBorder="1" applyAlignment="1">
      <alignment vertical="center"/>
    </xf>
    <xf numFmtId="191" fontId="0" fillId="4" borderId="3" xfId="0" applyNumberFormat="1" applyFont="1" applyFill="1" applyBorder="1" applyAlignment="1">
      <alignment vertical="center" wrapText="1"/>
    </xf>
    <xf numFmtId="0" fontId="0" fillId="4" borderId="5" xfId="0" applyFont="1" applyFill="1" applyBorder="1" applyAlignment="1">
      <alignment horizontal="left" vertical="center" wrapText="1"/>
    </xf>
    <xf numFmtId="1" fontId="7" fillId="4" borderId="5" xfId="41" applyNumberFormat="1" applyFont="1" applyFill="1" applyBorder="1" applyAlignment="1">
      <alignment vertical="center"/>
    </xf>
    <xf numFmtId="191" fontId="7" fillId="4" borderId="4" xfId="2" applyNumberFormat="1" applyFont="1" applyFill="1" applyBorder="1" applyAlignment="1">
      <alignment vertical="center"/>
    </xf>
    <xf numFmtId="3" fontId="7" fillId="4" borderId="5" xfId="2" applyNumberFormat="1" applyFont="1" applyFill="1" applyBorder="1" applyAlignment="1">
      <alignment horizontal="left" vertical="center" wrapText="1"/>
    </xf>
    <xf numFmtId="0" fontId="0" fillId="4" borderId="5" xfId="0" applyFont="1" applyFill="1" applyBorder="1" applyAlignment="1">
      <alignment vertical="center"/>
    </xf>
    <xf numFmtId="191" fontId="0" fillId="4" borderId="4" xfId="0" applyNumberFormat="1" applyFont="1" applyFill="1" applyBorder="1" applyAlignment="1">
      <alignment vertical="center" wrapText="1"/>
    </xf>
    <xf numFmtId="191" fontId="0" fillId="4" borderId="7" xfId="0" applyNumberFormat="1" applyFill="1" applyBorder="1"/>
    <xf numFmtId="0" fontId="0" fillId="4" borderId="0" xfId="0" applyFill="1" applyAlignment="1">
      <alignment horizontal="left" vertical="top" wrapText="1"/>
    </xf>
    <xf numFmtId="3" fontId="0" fillId="4" borderId="0" xfId="0" applyNumberFormat="1" applyFont="1" applyFill="1" applyBorder="1" applyAlignment="1">
      <alignment horizontal="right" vertical="center" wrapText="1"/>
    </xf>
    <xf numFmtId="3" fontId="0" fillId="4" borderId="0" xfId="0" applyNumberFormat="1" applyFill="1" applyBorder="1" applyAlignment="1">
      <alignment horizontal="right" vertical="center"/>
    </xf>
    <xf numFmtId="0" fontId="0" fillId="4" borderId="15" xfId="0" applyFont="1" applyFill="1" applyBorder="1" applyAlignment="1">
      <alignment wrapText="1"/>
    </xf>
    <xf numFmtId="191" fontId="0" fillId="4" borderId="4" xfId="1" applyNumberFormat="1" applyFont="1" applyFill="1" applyBorder="1" applyAlignment="1">
      <alignment horizontal="right" vertical="center"/>
    </xf>
    <xf numFmtId="3" fontId="0" fillId="4" borderId="2" xfId="0" applyNumberFormat="1" applyFont="1" applyFill="1" applyBorder="1" applyAlignment="1">
      <alignment horizontal="right" vertical="center" wrapText="1"/>
    </xf>
    <xf numFmtId="191" fontId="0" fillId="4" borderId="7" xfId="1" applyNumberFormat="1" applyFont="1" applyFill="1" applyBorder="1" applyAlignment="1">
      <alignment horizontal="right" vertical="center"/>
    </xf>
    <xf numFmtId="3" fontId="0" fillId="4" borderId="2" xfId="0" applyNumberFormat="1" applyFill="1" applyBorder="1" applyAlignment="1">
      <alignment horizontal="right" vertical="center"/>
    </xf>
    <xf numFmtId="0" fontId="2" fillId="4" borderId="14" xfId="0" applyFont="1" applyFill="1" applyBorder="1" applyAlignment="1">
      <alignment wrapText="1"/>
    </xf>
    <xf numFmtId="3" fontId="2" fillId="4" borderId="0" xfId="0" applyNumberFormat="1" applyFont="1" applyFill="1" applyBorder="1" applyAlignment="1">
      <alignment horizontal="right" vertical="center" wrapText="1"/>
    </xf>
    <xf numFmtId="191" fontId="2" fillId="4" borderId="4" xfId="0" applyNumberFormat="1" applyFont="1" applyFill="1" applyBorder="1" applyAlignment="1">
      <alignment horizontal="right" vertical="center"/>
    </xf>
    <xf numFmtId="3" fontId="2" fillId="4" borderId="0" xfId="0" applyNumberFormat="1" applyFont="1" applyFill="1" applyBorder="1" applyAlignment="1">
      <alignment horizontal="right" vertical="center"/>
    </xf>
    <xf numFmtId="0" fontId="2" fillId="4" borderId="5" xfId="0" applyFont="1" applyFill="1" applyBorder="1" applyAlignment="1">
      <alignment vertical="center" wrapText="1"/>
    </xf>
    <xf numFmtId="191" fontId="7" fillId="4" borderId="3" xfId="36" applyNumberFormat="1" applyFont="1" applyFill="1" applyBorder="1" applyAlignment="1">
      <alignment vertical="center" wrapText="1"/>
    </xf>
    <xf numFmtId="191" fontId="1" fillId="4" borderId="4" xfId="36" applyNumberFormat="1" applyFont="1" applyFill="1" applyBorder="1" applyAlignment="1">
      <alignment horizontal="right" vertical="center"/>
    </xf>
    <xf numFmtId="0" fontId="2" fillId="4" borderId="14" xfId="0" applyFont="1" applyFill="1" applyBorder="1" applyAlignment="1">
      <alignment vertical="center" wrapText="1"/>
    </xf>
    <xf numFmtId="0" fontId="2" fillId="4" borderId="5" xfId="0" applyFont="1" applyFill="1" applyBorder="1" applyAlignment="1">
      <alignment wrapText="1"/>
    </xf>
    <xf numFmtId="0" fontId="2" fillId="4" borderId="15" xfId="0" applyFont="1" applyFill="1" applyBorder="1" applyAlignment="1">
      <alignment vertical="center" wrapText="1"/>
    </xf>
    <xf numFmtId="0" fontId="2" fillId="4" borderId="15" xfId="0" applyFont="1" applyFill="1" applyBorder="1" applyAlignment="1">
      <alignment horizontal="left" wrapText="1"/>
    </xf>
    <xf numFmtId="190" fontId="7" fillId="4" borderId="3" xfId="36" applyNumberFormat="1" applyFont="1" applyFill="1" applyBorder="1" applyAlignment="1">
      <alignment horizontal="right" vertical="center"/>
    </xf>
    <xf numFmtId="190" fontId="7" fillId="4" borderId="4" xfId="36" applyNumberFormat="1" applyFont="1" applyFill="1" applyBorder="1" applyAlignment="1">
      <alignment horizontal="right" vertical="center"/>
    </xf>
    <xf numFmtId="3" fontId="50" fillId="4" borderId="9" xfId="0" applyNumberFormat="1" applyFont="1" applyFill="1" applyBorder="1" applyAlignment="1">
      <alignment horizontal="right" vertical="center"/>
    </xf>
    <xf numFmtId="190" fontId="7" fillId="4" borderId="10" xfId="1" applyNumberFormat="1" applyFont="1" applyFill="1" applyBorder="1" applyAlignment="1">
      <alignment horizontal="right" vertical="center"/>
    </xf>
    <xf numFmtId="3" fontId="50" fillId="4" borderId="11" xfId="0" applyNumberFormat="1" applyFont="1" applyFill="1" applyBorder="1" applyAlignment="1">
      <alignment horizontal="right" vertical="center"/>
    </xf>
    <xf numFmtId="190" fontId="7" fillId="4" borderId="11" xfId="1" applyNumberFormat="1" applyFont="1" applyFill="1" applyBorder="1" applyAlignment="1">
      <alignment horizontal="right" vertical="center"/>
    </xf>
    <xf numFmtId="3" fontId="7" fillId="4" borderId="12" xfId="0" applyNumberFormat="1" applyFont="1" applyFill="1" applyBorder="1" applyAlignment="1">
      <alignment horizontal="right" vertical="center"/>
    </xf>
    <xf numFmtId="3" fontId="7" fillId="4" borderId="2" xfId="0" applyNumberFormat="1" applyFont="1" applyFill="1" applyBorder="1" applyAlignment="1">
      <alignment horizontal="right" vertical="center"/>
    </xf>
    <xf numFmtId="3" fontId="7" fillId="4" borderId="9" xfId="0" applyNumberFormat="1" applyFont="1" applyFill="1" applyBorder="1" applyAlignment="1">
      <alignment horizontal="right" vertical="center"/>
    </xf>
    <xf numFmtId="191" fontId="0" fillId="4" borderId="0" xfId="1" applyNumberFormat="1" applyFont="1" applyFill="1" applyBorder="1" applyAlignment="1">
      <alignment vertical="center"/>
    </xf>
    <xf numFmtId="3" fontId="7" fillId="4" borderId="5" xfId="41" applyNumberFormat="1" applyFont="1" applyFill="1" applyBorder="1" applyAlignment="1">
      <alignment vertical="center"/>
    </xf>
    <xf numFmtId="3" fontId="7" fillId="4" borderId="30" xfId="0" applyNumberFormat="1" applyFont="1" applyFill="1" applyBorder="1" applyAlignment="1">
      <alignment horizontal="right" vertical="center"/>
    </xf>
    <xf numFmtId="191" fontId="7" fillId="4" borderId="31" xfId="1" applyNumberFormat="1" applyFont="1" applyFill="1" applyBorder="1" applyAlignment="1">
      <alignment horizontal="right" vertical="center"/>
    </xf>
    <xf numFmtId="0" fontId="0" fillId="0" borderId="13" xfId="0" applyBorder="1"/>
    <xf numFmtId="3" fontId="7" fillId="4" borderId="6" xfId="36" applyNumberFormat="1" applyFont="1" applyFill="1" applyBorder="1" applyAlignment="1">
      <alignment horizontal="right" vertical="center"/>
    </xf>
    <xf numFmtId="3" fontId="7" fillId="4" borderId="2" xfId="36" applyNumberFormat="1" applyFont="1" applyFill="1" applyBorder="1" applyAlignment="1">
      <alignment horizontal="right" vertical="center"/>
    </xf>
    <xf numFmtId="3" fontId="52" fillId="4" borderId="5" xfId="36" applyNumberFormat="1" applyFont="1" applyFill="1" applyBorder="1" applyAlignment="1">
      <alignment horizontal="right" vertical="center"/>
    </xf>
    <xf numFmtId="191" fontId="52" fillId="4" borderId="4" xfId="1" applyNumberFormat="1" applyFont="1" applyFill="1" applyBorder="1" applyAlignment="1">
      <alignment horizontal="right" vertical="center"/>
    </xf>
    <xf numFmtId="3" fontId="52" fillId="4" borderId="0" xfId="41" applyNumberFormat="1" applyFont="1" applyFill="1" applyBorder="1" applyAlignment="1">
      <alignment horizontal="right" vertical="center"/>
    </xf>
    <xf numFmtId="3" fontId="52" fillId="4" borderId="5" xfId="41" applyNumberFormat="1" applyFont="1" applyFill="1" applyBorder="1" applyAlignment="1">
      <alignment horizontal="right" vertical="center"/>
    </xf>
    <xf numFmtId="3" fontId="52" fillId="4" borderId="0" xfId="36" applyNumberFormat="1" applyFont="1" applyFill="1" applyBorder="1" applyAlignment="1">
      <alignment horizontal="right" vertical="center"/>
    </xf>
    <xf numFmtId="3" fontId="52" fillId="4" borderId="5" xfId="2" applyNumberFormat="1" applyFont="1" applyFill="1" applyBorder="1" applyAlignment="1">
      <alignment horizontal="right" vertical="center"/>
    </xf>
    <xf numFmtId="3" fontId="52" fillId="4" borderId="0" xfId="0" applyNumberFormat="1" applyFont="1" applyFill="1" applyBorder="1" applyAlignment="1">
      <alignment horizontal="right" vertical="center"/>
    </xf>
    <xf numFmtId="3" fontId="52" fillId="4" borderId="5" xfId="3" applyNumberFormat="1" applyFont="1" applyFill="1" applyBorder="1" applyAlignment="1">
      <alignment horizontal="right" vertical="center"/>
    </xf>
    <xf numFmtId="3" fontId="52" fillId="4" borderId="0" xfId="3" applyNumberFormat="1" applyFont="1" applyFill="1" applyBorder="1" applyAlignment="1">
      <alignment horizontal="right" vertical="center"/>
    </xf>
    <xf numFmtId="3" fontId="52" fillId="4" borderId="0" xfId="2" applyNumberFormat="1" applyFont="1" applyFill="1" applyBorder="1" applyAlignment="1">
      <alignment horizontal="right" vertical="center"/>
    </xf>
    <xf numFmtId="3" fontId="1" fillId="4" borderId="12" xfId="1" applyNumberFormat="1" applyFont="1" applyFill="1" applyBorder="1" applyAlignment="1">
      <alignment horizontal="right" vertical="center"/>
    </xf>
    <xf numFmtId="191" fontId="1" fillId="4" borderId="31" xfId="1" applyNumberFormat="1" applyFont="1" applyFill="1" applyBorder="1" applyAlignment="1">
      <alignment horizontal="right" vertical="center"/>
    </xf>
    <xf numFmtId="191" fontId="1" fillId="4" borderId="2" xfId="1" applyNumberFormat="1" applyFont="1" applyFill="1" applyBorder="1" applyAlignment="1">
      <alignment horizontal="right" vertical="center"/>
    </xf>
    <xf numFmtId="3" fontId="1" fillId="4" borderId="2" xfId="36" applyNumberFormat="1" applyFont="1" applyFill="1" applyBorder="1" applyAlignment="1">
      <alignment horizontal="right" vertical="center"/>
    </xf>
    <xf numFmtId="1" fontId="7" fillId="4" borderId="2" xfId="41" applyNumberFormat="1" applyFont="1" applyFill="1" applyBorder="1" applyAlignment="1">
      <alignment horizontal="right" vertical="center"/>
    </xf>
    <xf numFmtId="1" fontId="7" fillId="4" borderId="2" xfId="43" applyNumberFormat="1" applyFont="1" applyFill="1" applyBorder="1" applyAlignment="1">
      <alignment horizontal="right" vertical="center"/>
    </xf>
    <xf numFmtId="0" fontId="2" fillId="4" borderId="4" xfId="0" applyFont="1" applyFill="1" applyBorder="1" applyAlignment="1">
      <alignment vertical="center" wrapText="1"/>
    </xf>
    <xf numFmtId="0" fontId="0" fillId="4" borderId="4" xfId="0" applyFont="1" applyFill="1" applyBorder="1" applyAlignment="1">
      <alignment vertical="center" wrapText="1"/>
    </xf>
    <xf numFmtId="0" fontId="0" fillId="4" borderId="7" xfId="0" applyFont="1" applyFill="1" applyBorder="1" applyAlignment="1">
      <alignment vertical="center" wrapText="1"/>
    </xf>
    <xf numFmtId="0" fontId="0" fillId="4" borderId="3" xfId="0" applyFont="1" applyFill="1" applyBorder="1" applyAlignment="1">
      <alignment horizontal="left" wrapText="1"/>
    </xf>
    <xf numFmtId="191" fontId="0" fillId="4" borderId="13" xfId="0" applyNumberFormat="1" applyFont="1" applyFill="1" applyBorder="1" applyAlignment="1">
      <alignment horizontal="right" vertical="center" wrapText="1"/>
    </xf>
    <xf numFmtId="191" fontId="2" fillId="4" borderId="4" xfId="1" applyNumberFormat="1" applyFont="1" applyFill="1" applyBorder="1" applyAlignment="1">
      <alignment horizontal="right" vertical="center"/>
    </xf>
    <xf numFmtId="3" fontId="2" fillId="4" borderId="5" xfId="36" applyNumberFormat="1" applyFont="1" applyFill="1" applyBorder="1" applyAlignment="1">
      <alignment horizontal="right" vertical="center"/>
    </xf>
    <xf numFmtId="1" fontId="2" fillId="4" borderId="0" xfId="0" applyNumberFormat="1" applyFont="1" applyFill="1" applyBorder="1" applyAlignment="1">
      <alignment horizontal="right" vertical="center"/>
    </xf>
    <xf numFmtId="3" fontId="2" fillId="4" borderId="0" xfId="1" applyNumberFormat="1" applyFont="1" applyFill="1" applyBorder="1" applyAlignment="1">
      <alignment horizontal="right" vertical="center"/>
    </xf>
    <xf numFmtId="0" fontId="0" fillId="4" borderId="10" xfId="0" applyFont="1" applyFill="1" applyBorder="1" applyAlignment="1">
      <alignment vertical="center" wrapText="1"/>
    </xf>
    <xf numFmtId="191" fontId="1" fillId="4" borderId="11" xfId="1" applyNumberFormat="1" applyFont="1" applyFill="1" applyBorder="1" applyAlignment="1">
      <alignment horizontal="right" vertical="center"/>
    </xf>
    <xf numFmtId="3" fontId="7" fillId="4" borderId="5" xfId="3" applyNumberFormat="1" applyFont="1" applyFill="1" applyBorder="1" applyAlignment="1">
      <alignment horizontal="right" vertical="center"/>
    </xf>
    <xf numFmtId="0" fontId="0" fillId="4" borderId="4" xfId="0" applyFont="1" applyFill="1" applyBorder="1" applyAlignment="1">
      <alignment horizontal="left" wrapText="1"/>
    </xf>
    <xf numFmtId="3" fontId="7" fillId="4" borderId="9" xfId="2" applyNumberFormat="1" applyFont="1" applyFill="1" applyBorder="1" applyAlignment="1">
      <alignment horizontal="right" vertical="center"/>
    </xf>
    <xf numFmtId="3" fontId="52" fillId="4" borderId="5" xfId="42" applyNumberFormat="1" applyFont="1" applyFill="1" applyBorder="1" applyAlignment="1">
      <alignment horizontal="right" vertical="center"/>
    </xf>
    <xf numFmtId="3" fontId="7" fillId="4" borderId="30" xfId="42" applyNumberFormat="1" applyFont="1" applyFill="1" applyBorder="1" applyAlignment="1">
      <alignment horizontal="right" vertical="center"/>
    </xf>
    <xf numFmtId="189" fontId="7" fillId="4" borderId="5" xfId="41" applyNumberFormat="1" applyFont="1" applyFill="1" applyBorder="1" applyAlignment="1">
      <alignment horizontal="right" vertical="center"/>
    </xf>
    <xf numFmtId="189" fontId="1" fillId="4" borderId="0" xfId="0" applyNumberFormat="1" applyFont="1" applyFill="1" applyBorder="1" applyAlignment="1">
      <alignment horizontal="right" vertical="center"/>
    </xf>
    <xf numFmtId="189" fontId="1" fillId="4" borderId="0" xfId="1" applyNumberFormat="1" applyFont="1" applyFill="1" applyBorder="1" applyAlignment="1">
      <alignment horizontal="right" vertical="center"/>
    </xf>
    <xf numFmtId="189" fontId="7" fillId="4" borderId="0" xfId="2" applyNumberFormat="1" applyFont="1" applyFill="1" applyBorder="1" applyAlignment="1">
      <alignment horizontal="right" vertical="center"/>
    </xf>
    <xf numFmtId="189" fontId="1" fillId="4" borderId="5" xfId="1" applyNumberFormat="1" applyFont="1" applyFill="1" applyBorder="1" applyAlignment="1">
      <alignment horizontal="right" vertical="center"/>
    </xf>
    <xf numFmtId="189" fontId="1" fillId="4" borderId="4" xfId="1" applyNumberFormat="1" applyFont="1" applyFill="1" applyBorder="1" applyAlignment="1">
      <alignment horizontal="right" vertical="center"/>
    </xf>
    <xf numFmtId="189" fontId="7" fillId="4" borderId="5" xfId="2" applyNumberFormat="1" applyFont="1" applyFill="1" applyBorder="1" applyAlignment="1">
      <alignment horizontal="right" vertical="center"/>
    </xf>
    <xf numFmtId="189" fontId="7" fillId="4" borderId="11" xfId="2" applyNumberFormat="1" applyFont="1" applyFill="1" applyBorder="1" applyAlignment="1">
      <alignment horizontal="right" vertical="center"/>
    </xf>
    <xf numFmtId="189" fontId="1" fillId="4" borderId="10" xfId="1" applyNumberFormat="1" applyFont="1" applyFill="1" applyBorder="1" applyAlignment="1">
      <alignment horizontal="right" vertical="center"/>
    </xf>
    <xf numFmtId="0" fontId="5" fillId="3" borderId="0" xfId="0" applyFont="1" applyFill="1" applyAlignment="1"/>
    <xf numFmtId="0" fontId="2" fillId="2" borderId="0" xfId="0" applyFont="1" applyFill="1" applyAlignment="1"/>
    <xf numFmtId="0" fontId="4" fillId="2" borderId="0" xfId="0" applyFont="1" applyFill="1" applyAlignment="1"/>
    <xf numFmtId="3" fontId="52" fillId="4" borderId="5" xfId="2" applyNumberFormat="1" applyFont="1" applyFill="1" applyBorder="1" applyAlignment="1">
      <alignment horizontal="left" vertical="center" wrapText="1"/>
    </xf>
    <xf numFmtId="0" fontId="0" fillId="0" borderId="0" xfId="0" applyFont="1" applyFill="1"/>
    <xf numFmtId="0" fontId="0" fillId="0" borderId="12" xfId="0" applyFill="1" applyBorder="1"/>
    <xf numFmtId="0" fontId="0" fillId="0" borderId="0" xfId="0" applyFont="1" applyFill="1" applyBorder="1" applyAlignment="1">
      <alignment horizontal="right" vertical="center" wrapText="1"/>
    </xf>
    <xf numFmtId="0" fontId="0" fillId="0" borderId="0" xfId="0" applyFont="1" applyFill="1" applyBorder="1" applyAlignment="1">
      <alignment horizontal="right" vertical="center"/>
    </xf>
    <xf numFmtId="191" fontId="7" fillId="0" borderId="0" xfId="36" applyNumberFormat="1" applyFont="1" applyFill="1" applyBorder="1" applyAlignment="1">
      <alignment horizontal="right" vertical="center"/>
    </xf>
    <xf numFmtId="3" fontId="7" fillId="0" borderId="0" xfId="3" applyNumberFormat="1" applyFont="1" applyFill="1" applyBorder="1" applyAlignment="1">
      <alignment horizontal="right" vertical="center"/>
    </xf>
    <xf numFmtId="191" fontId="7" fillId="0" borderId="0" xfId="41" applyNumberFormat="1" applyFont="1" applyFill="1" applyBorder="1" applyAlignment="1">
      <alignment horizontal="right" vertical="center"/>
    </xf>
    <xf numFmtId="191" fontId="7" fillId="4" borderId="0" xfId="36" applyNumberFormat="1" applyFont="1" applyFill="1" applyBorder="1" applyAlignment="1">
      <alignment horizontal="right" vertical="center"/>
    </xf>
    <xf numFmtId="3" fontId="7" fillId="4" borderId="5" xfId="42" applyNumberFormat="1" applyFont="1" applyFill="1" applyBorder="1" applyAlignment="1" applyProtection="1">
      <alignment horizontal="right" vertical="center"/>
      <protection locked="0"/>
    </xf>
    <xf numFmtId="0" fontId="2" fillId="4" borderId="8" xfId="0" applyFont="1" applyFill="1" applyBorder="1" applyAlignment="1">
      <alignment vertical="center" wrapText="1"/>
    </xf>
    <xf numFmtId="0" fontId="2" fillId="4" borderId="17" xfId="0" applyFont="1" applyFill="1" applyBorder="1" applyAlignment="1">
      <alignment vertical="center" wrapText="1"/>
    </xf>
    <xf numFmtId="0" fontId="0" fillId="4" borderId="5" xfId="0" applyFill="1" applyBorder="1" applyAlignment="1">
      <alignment horizontal="right" vertical="center"/>
    </xf>
    <xf numFmtId="0" fontId="0" fillId="4" borderId="4" xfId="0" applyFill="1" applyBorder="1" applyAlignment="1">
      <alignment horizontal="right" vertical="center" wrapText="1"/>
    </xf>
    <xf numFmtId="3" fontId="0" fillId="4" borderId="12" xfId="0" applyNumberFormat="1" applyFill="1" applyBorder="1" applyAlignment="1">
      <alignment horizontal="right" vertical="center"/>
    </xf>
    <xf numFmtId="191" fontId="0" fillId="4" borderId="3" xfId="0" applyNumberFormat="1" applyFill="1" applyBorder="1" applyAlignment="1">
      <alignment horizontal="right" vertical="center" wrapText="1"/>
    </xf>
    <xf numFmtId="3" fontId="7" fillId="4" borderId="5" xfId="41" applyNumberFormat="1" applyFont="1" applyFill="1" applyBorder="1" applyAlignment="1">
      <alignment horizontal="right"/>
    </xf>
    <xf numFmtId="191" fontId="0" fillId="4" borderId="4" xfId="1" applyNumberFormat="1" applyFont="1" applyFill="1" applyBorder="1" applyAlignment="1">
      <alignment horizontal="right"/>
    </xf>
    <xf numFmtId="0" fontId="0" fillId="4" borderId="0" xfId="0" applyFill="1" applyAlignment="1">
      <alignment horizontal="right"/>
    </xf>
    <xf numFmtId="191" fontId="0" fillId="4" borderId="7" xfId="1" applyNumberFormat="1" applyFont="1" applyFill="1" applyBorder="1" applyAlignment="1">
      <alignment horizontal="right"/>
    </xf>
    <xf numFmtId="0" fontId="1" fillId="4" borderId="0" xfId="0" applyNumberFormat="1" applyFont="1" applyFill="1" applyBorder="1" applyAlignment="1">
      <alignment horizontal="right" vertical="center"/>
    </xf>
    <xf numFmtId="0" fontId="0" fillId="3" borderId="0" xfId="0" applyFill="1"/>
    <xf numFmtId="0" fontId="5" fillId="0" borderId="0" xfId="0" applyFont="1" applyFill="1" applyAlignment="1"/>
    <xf numFmtId="0" fontId="4" fillId="0" borderId="0" xfId="0" applyFont="1" applyFill="1" applyAlignment="1"/>
    <xf numFmtId="0" fontId="2" fillId="0" borderId="0" xfId="0" applyFont="1" applyFill="1" applyBorder="1" applyAlignment="1"/>
    <xf numFmtId="0" fontId="0" fillId="0" borderId="0" xfId="0" applyAlignment="1">
      <alignment horizontal="left"/>
    </xf>
    <xf numFmtId="0" fontId="3" fillId="2" borderId="0" xfId="0" applyFont="1" applyFill="1" applyAlignment="1">
      <alignment horizontal="center"/>
    </xf>
    <xf numFmtId="0" fontId="15" fillId="4" borderId="0" xfId="34" quotePrefix="1" applyFill="1" applyAlignment="1">
      <alignment horizontal="left"/>
    </xf>
    <xf numFmtId="0" fontId="15" fillId="4" borderId="0" xfId="34" quotePrefix="1" applyFill="1" applyAlignment="1">
      <alignment horizontal="left" vertical="center"/>
    </xf>
    <xf numFmtId="0" fontId="15" fillId="4" borderId="0" xfId="34" applyFill="1" applyAlignment="1">
      <alignment horizontal="left" vertical="center"/>
    </xf>
    <xf numFmtId="0" fontId="0" fillId="4" borderId="0" xfId="0" applyFill="1" applyAlignment="1">
      <alignment horizontal="center" wrapText="1"/>
    </xf>
    <xf numFmtId="0" fontId="51" fillId="4" borderId="0" xfId="34" quotePrefix="1" applyFont="1" applyFill="1" applyAlignment="1">
      <alignment horizontal="left" vertical="center"/>
    </xf>
    <xf numFmtId="0" fontId="4" fillId="2" borderId="0" xfId="0" applyFont="1" applyFill="1" applyAlignment="1">
      <alignment horizontal="left"/>
    </xf>
    <xf numFmtId="0" fontId="0" fillId="0" borderId="0" xfId="0" applyAlignment="1">
      <alignment horizontal="left" vertical="top" wrapText="1"/>
    </xf>
    <xf numFmtId="0" fontId="2" fillId="2" borderId="0" xfId="0" applyFont="1" applyFill="1" applyAlignment="1">
      <alignment horizontal="left"/>
    </xf>
    <xf numFmtId="0" fontId="0" fillId="0" borderId="0" xfId="0" applyAlignment="1">
      <alignment horizontal="left" vertical="top"/>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3" xfId="0" applyFont="1" applyFill="1" applyBorder="1" applyAlignment="1">
      <alignment horizontal="center"/>
    </xf>
    <xf numFmtId="0" fontId="2" fillId="4" borderId="3" xfId="0" applyFont="1" applyFill="1" applyBorder="1" applyAlignment="1">
      <alignment horizontal="center"/>
    </xf>
    <xf numFmtId="0" fontId="2" fillId="4" borderId="1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wrapText="1"/>
    </xf>
    <xf numFmtId="0" fontId="5" fillId="3" borderId="0" xfId="0" applyFont="1" applyFill="1" applyAlignment="1">
      <alignment horizontal="left"/>
    </xf>
    <xf numFmtId="0" fontId="2" fillId="2" borderId="2" xfId="0" applyFont="1" applyFill="1" applyBorder="1" applyAlignment="1">
      <alignment horizontal="left"/>
    </xf>
    <xf numFmtId="0" fontId="0" fillId="4" borderId="12" xfId="0" applyFont="1" applyFill="1" applyBorder="1" applyAlignment="1">
      <alignment horizontal="center"/>
    </xf>
    <xf numFmtId="0" fontId="0" fillId="4" borderId="3"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2" fillId="4" borderId="1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15" xfId="0" applyFont="1" applyFill="1" applyBorder="1" applyAlignment="1">
      <alignment horizontal="center" vertical="center"/>
    </xf>
    <xf numFmtId="0" fontId="0" fillId="2" borderId="2" xfId="0" applyFill="1" applyBorder="1" applyAlignment="1">
      <alignment horizontal="left"/>
    </xf>
    <xf numFmtId="0" fontId="0" fillId="4" borderId="14" xfId="0" applyFont="1" applyFill="1" applyBorder="1" applyAlignment="1">
      <alignment horizontal="center"/>
    </xf>
    <xf numFmtId="0" fontId="0" fillId="4" borderId="8" xfId="0" applyFont="1" applyFill="1" applyBorder="1" applyAlignment="1">
      <alignment horizontal="center"/>
    </xf>
    <xf numFmtId="0" fontId="0" fillId="4" borderId="5" xfId="0" applyFont="1" applyFill="1" applyBorder="1" applyAlignment="1">
      <alignment horizontal="center"/>
    </xf>
    <xf numFmtId="0" fontId="0" fillId="4" borderId="4" xfId="0" applyFont="1" applyFill="1" applyBorder="1" applyAlignment="1">
      <alignment horizontal="center"/>
    </xf>
    <xf numFmtId="0" fontId="2" fillId="2" borderId="0" xfId="0" applyFont="1" applyFill="1" applyBorder="1" applyAlignment="1">
      <alignment horizontal="left"/>
    </xf>
    <xf numFmtId="0" fontId="0" fillId="4" borderId="0" xfId="0" applyFill="1" applyAlignment="1">
      <alignment horizontal="left" vertical="top" wrapText="1"/>
    </xf>
    <xf numFmtId="0" fontId="2" fillId="0" borderId="0" xfId="0" applyFont="1" applyFill="1" applyBorder="1" applyAlignment="1">
      <alignment horizontal="center" vertical="center"/>
    </xf>
  </cellXfs>
  <cellStyles count="205">
    <cellStyle name="0mitP" xfId="46" xr:uid="{00000000-0005-0000-0000-000000000000}"/>
    <cellStyle name="0mitP 2" xfId="47" xr:uid="{00000000-0005-0000-0000-000001000000}"/>
    <cellStyle name="0mitP 3" xfId="48" xr:uid="{00000000-0005-0000-0000-000002000000}"/>
    <cellStyle name="0ohneP" xfId="49" xr:uid="{00000000-0005-0000-0000-000003000000}"/>
    <cellStyle name="0ohneP 2" xfId="50" xr:uid="{00000000-0005-0000-0000-000004000000}"/>
    <cellStyle name="0ohneP 3" xfId="51" xr:uid="{00000000-0005-0000-0000-000005000000}"/>
    <cellStyle name="10mitP" xfId="52" xr:uid="{00000000-0005-0000-0000-000006000000}"/>
    <cellStyle name="10mitP 2" xfId="53" xr:uid="{00000000-0005-0000-0000-000007000000}"/>
    <cellStyle name="10mitP 2 2" xfId="54" xr:uid="{00000000-0005-0000-0000-000008000000}"/>
    <cellStyle name="10mitP 3" xfId="55" xr:uid="{00000000-0005-0000-0000-000009000000}"/>
    <cellStyle name="10mitP 4" xfId="56" xr:uid="{00000000-0005-0000-0000-00000A000000}"/>
    <cellStyle name="1mitP" xfId="57" xr:uid="{00000000-0005-0000-0000-00000B000000}"/>
    <cellStyle name="1mitP 2" xfId="58" xr:uid="{00000000-0005-0000-0000-00000C000000}"/>
    <cellStyle name="1mitP 3" xfId="59" xr:uid="{00000000-0005-0000-0000-00000D000000}"/>
    <cellStyle name="20% - Akzent1" xfId="60" xr:uid="{00000000-0005-0000-0000-00000E000000}"/>
    <cellStyle name="20% - Akzent2" xfId="61" xr:uid="{00000000-0005-0000-0000-00000F000000}"/>
    <cellStyle name="20% - Akzent3" xfId="62" xr:uid="{00000000-0005-0000-0000-000010000000}"/>
    <cellStyle name="20% - Akzent4" xfId="63" xr:uid="{00000000-0005-0000-0000-000011000000}"/>
    <cellStyle name="20% - Akzent5" xfId="64" xr:uid="{00000000-0005-0000-0000-000012000000}"/>
    <cellStyle name="20% - Akzent6" xfId="65" xr:uid="{00000000-0005-0000-0000-000013000000}"/>
    <cellStyle name="3mitP" xfId="66" xr:uid="{00000000-0005-0000-0000-000014000000}"/>
    <cellStyle name="3mitP 2" xfId="67" xr:uid="{00000000-0005-0000-0000-000015000000}"/>
    <cellStyle name="3mitP 2 2" xfId="68" xr:uid="{00000000-0005-0000-0000-000016000000}"/>
    <cellStyle name="3mitP 3" xfId="69" xr:uid="{00000000-0005-0000-0000-000017000000}"/>
    <cellStyle name="3mitP 4" xfId="70" xr:uid="{00000000-0005-0000-0000-000018000000}"/>
    <cellStyle name="3ohneP" xfId="71" xr:uid="{00000000-0005-0000-0000-000019000000}"/>
    <cellStyle name="3ohneP 2" xfId="72" xr:uid="{00000000-0005-0000-0000-00001A000000}"/>
    <cellStyle name="3ohneP 2 2" xfId="73" xr:uid="{00000000-0005-0000-0000-00001B000000}"/>
    <cellStyle name="3ohneP 3" xfId="74" xr:uid="{00000000-0005-0000-0000-00001C000000}"/>
    <cellStyle name="3ohneP 4" xfId="75" xr:uid="{00000000-0005-0000-0000-00001D000000}"/>
    <cellStyle name="40% - Akzent1" xfId="76" xr:uid="{00000000-0005-0000-0000-00001E000000}"/>
    <cellStyle name="40% - Akzent2" xfId="77" xr:uid="{00000000-0005-0000-0000-00001F000000}"/>
    <cellStyle name="40% - Akzent3" xfId="78" xr:uid="{00000000-0005-0000-0000-000020000000}"/>
    <cellStyle name="40% - Akzent4" xfId="79" xr:uid="{00000000-0005-0000-0000-000021000000}"/>
    <cellStyle name="40% - Akzent5" xfId="80" xr:uid="{00000000-0005-0000-0000-000022000000}"/>
    <cellStyle name="40% - Akzent6" xfId="81" xr:uid="{00000000-0005-0000-0000-000023000000}"/>
    <cellStyle name="4mitP" xfId="82" xr:uid="{00000000-0005-0000-0000-000024000000}"/>
    <cellStyle name="4mitP 2" xfId="83" xr:uid="{00000000-0005-0000-0000-000025000000}"/>
    <cellStyle name="4mitP 2 2" xfId="84" xr:uid="{00000000-0005-0000-0000-000026000000}"/>
    <cellStyle name="4mitP 3" xfId="85" xr:uid="{00000000-0005-0000-0000-000027000000}"/>
    <cellStyle name="4mitP 4" xfId="86" xr:uid="{00000000-0005-0000-0000-000028000000}"/>
    <cellStyle name="60% - Akzent1" xfId="87" xr:uid="{00000000-0005-0000-0000-000029000000}"/>
    <cellStyle name="60% - Akzent2" xfId="88" xr:uid="{00000000-0005-0000-0000-00002A000000}"/>
    <cellStyle name="60% - Akzent3" xfId="89" xr:uid="{00000000-0005-0000-0000-00002B000000}"/>
    <cellStyle name="60% - Akzent4" xfId="90" xr:uid="{00000000-0005-0000-0000-00002C000000}"/>
    <cellStyle name="60% - Akzent5" xfId="91" xr:uid="{00000000-0005-0000-0000-00002D000000}"/>
    <cellStyle name="60% - Akzent6" xfId="92" xr:uid="{00000000-0005-0000-0000-00002E000000}"/>
    <cellStyle name="6mitP" xfId="93" xr:uid="{00000000-0005-0000-0000-00002F000000}"/>
    <cellStyle name="6mitP 2" xfId="94" xr:uid="{00000000-0005-0000-0000-000030000000}"/>
    <cellStyle name="6mitP 2 2" xfId="95" xr:uid="{00000000-0005-0000-0000-000031000000}"/>
    <cellStyle name="6mitP 3" xfId="96" xr:uid="{00000000-0005-0000-0000-000032000000}"/>
    <cellStyle name="6mitP 4" xfId="97" xr:uid="{00000000-0005-0000-0000-000033000000}"/>
    <cellStyle name="6ohneP" xfId="98" xr:uid="{00000000-0005-0000-0000-000034000000}"/>
    <cellStyle name="6ohneP 2" xfId="99" xr:uid="{00000000-0005-0000-0000-000035000000}"/>
    <cellStyle name="6ohneP 2 2" xfId="100" xr:uid="{00000000-0005-0000-0000-000036000000}"/>
    <cellStyle name="6ohneP 3" xfId="101" xr:uid="{00000000-0005-0000-0000-000037000000}"/>
    <cellStyle name="6ohneP 4" xfId="102" xr:uid="{00000000-0005-0000-0000-000038000000}"/>
    <cellStyle name="7mitP" xfId="103" xr:uid="{00000000-0005-0000-0000-000039000000}"/>
    <cellStyle name="7mitP 2" xfId="104" xr:uid="{00000000-0005-0000-0000-00003A000000}"/>
    <cellStyle name="7mitP 2 2" xfId="105" xr:uid="{00000000-0005-0000-0000-00003B000000}"/>
    <cellStyle name="7mitP 3" xfId="106" xr:uid="{00000000-0005-0000-0000-00003C000000}"/>
    <cellStyle name="7mitP 4" xfId="107" xr:uid="{00000000-0005-0000-0000-00003D000000}"/>
    <cellStyle name="9mitP" xfId="108" xr:uid="{00000000-0005-0000-0000-00003E000000}"/>
    <cellStyle name="9mitP 2" xfId="109" xr:uid="{00000000-0005-0000-0000-00003F000000}"/>
    <cellStyle name="9mitP 2 2" xfId="110" xr:uid="{00000000-0005-0000-0000-000040000000}"/>
    <cellStyle name="9mitP 3" xfId="111" xr:uid="{00000000-0005-0000-0000-000041000000}"/>
    <cellStyle name="9mitP 4" xfId="112" xr:uid="{00000000-0005-0000-0000-000042000000}"/>
    <cellStyle name="9ohneP" xfId="113" xr:uid="{00000000-0005-0000-0000-000043000000}"/>
    <cellStyle name="9ohneP 2" xfId="114" xr:uid="{00000000-0005-0000-0000-000044000000}"/>
    <cellStyle name="9ohneP 2 2" xfId="115" xr:uid="{00000000-0005-0000-0000-000045000000}"/>
    <cellStyle name="9ohneP 3" xfId="116" xr:uid="{00000000-0005-0000-0000-000046000000}"/>
    <cellStyle name="9ohneP 4" xfId="117" xr:uid="{00000000-0005-0000-0000-000047000000}"/>
    <cellStyle name="Akzent1 2" xfId="118" xr:uid="{00000000-0005-0000-0000-000048000000}"/>
    <cellStyle name="Akzent2 2" xfId="119" xr:uid="{00000000-0005-0000-0000-000049000000}"/>
    <cellStyle name="Akzent3 2" xfId="120" xr:uid="{00000000-0005-0000-0000-00004A000000}"/>
    <cellStyle name="Akzent4 2" xfId="121" xr:uid="{00000000-0005-0000-0000-00004B000000}"/>
    <cellStyle name="Akzent5 2" xfId="122" xr:uid="{00000000-0005-0000-0000-00004C000000}"/>
    <cellStyle name="Akzent6 2" xfId="123" xr:uid="{00000000-0005-0000-0000-00004D000000}"/>
    <cellStyle name="Ausgabe 2" xfId="124" xr:uid="{00000000-0005-0000-0000-00004E000000}"/>
    <cellStyle name="Berechnung 2" xfId="125" xr:uid="{00000000-0005-0000-0000-00004F000000}"/>
    <cellStyle name="Deźimal [0]" xfId="126" xr:uid="{00000000-0005-0000-0000-000050000000}"/>
    <cellStyle name="Deźimal [0] 2" xfId="127" xr:uid="{00000000-0005-0000-0000-000051000000}"/>
    <cellStyle name="Deźimal [0] 2 2" xfId="128" xr:uid="{00000000-0005-0000-0000-000052000000}"/>
    <cellStyle name="Deźimal [0] 3" xfId="129" xr:uid="{00000000-0005-0000-0000-000053000000}"/>
    <cellStyle name="Deźimal [0] 4" xfId="130" xr:uid="{00000000-0005-0000-0000-000054000000}"/>
    <cellStyle name="Eingabe 2" xfId="131" xr:uid="{00000000-0005-0000-0000-000055000000}"/>
    <cellStyle name="Ergebnis 2" xfId="132" xr:uid="{00000000-0005-0000-0000-000056000000}"/>
    <cellStyle name="Erklärender Text 2" xfId="133" xr:uid="{00000000-0005-0000-0000-000057000000}"/>
    <cellStyle name="Euro" xfId="134" xr:uid="{00000000-0005-0000-0000-000058000000}"/>
    <cellStyle name="Euro 2" xfId="135" xr:uid="{00000000-0005-0000-0000-000059000000}"/>
    <cellStyle name="Euro 2 2" xfId="136" xr:uid="{00000000-0005-0000-0000-00005A000000}"/>
    <cellStyle name="Euro 3" xfId="137" xr:uid="{00000000-0005-0000-0000-00005B000000}"/>
    <cellStyle name="Euro 4" xfId="138" xr:uid="{00000000-0005-0000-0000-00005C000000}"/>
    <cellStyle name="gap" xfId="139" xr:uid="{00000000-0005-0000-0000-00005D000000}"/>
    <cellStyle name="Gut 2" xfId="140" xr:uid="{00000000-0005-0000-0000-00005E000000}"/>
    <cellStyle name="hslneu" xfId="5" xr:uid="{00000000-0005-0000-0000-00005F000000}"/>
    <cellStyle name="Hyperlink 2" xfId="141" xr:uid="{00000000-0005-0000-0000-000060000000}"/>
    <cellStyle name="Hyperlink 2 2" xfId="142" xr:uid="{00000000-0005-0000-0000-000061000000}"/>
    <cellStyle name="Hyperlink 3" xfId="143" xr:uid="{00000000-0005-0000-0000-000062000000}"/>
    <cellStyle name="Hyperlink 4" xfId="144" xr:uid="{00000000-0005-0000-0000-000063000000}"/>
    <cellStyle name="Hyperlink 5" xfId="145" xr:uid="{00000000-0005-0000-0000-000064000000}"/>
    <cellStyle name="Hyperlink 6" xfId="146" xr:uid="{00000000-0005-0000-0000-000065000000}"/>
    <cellStyle name="Hyperlũnk" xfId="147" xr:uid="{00000000-0005-0000-0000-000066000000}"/>
    <cellStyle name="komma1_leer2" xfId="13" xr:uid="{00000000-0005-0000-0000-000067000000}"/>
    <cellStyle name="leer0" xfId="10" xr:uid="{00000000-0005-0000-0000-000068000000}"/>
    <cellStyle name="leer0 2" xfId="148" xr:uid="{00000000-0005-0000-0000-000069000000}"/>
    <cellStyle name="leer1" xfId="12" xr:uid="{00000000-0005-0000-0000-00006A000000}"/>
    <cellStyle name="leer1 2" xfId="149" xr:uid="{00000000-0005-0000-0000-00006B000000}"/>
    <cellStyle name="Leer2" xfId="11" xr:uid="{00000000-0005-0000-0000-00006C000000}"/>
    <cellStyle name="Leer2 2" xfId="150" xr:uid="{00000000-0005-0000-0000-00006D000000}"/>
    <cellStyle name="leer3" xfId="14" xr:uid="{00000000-0005-0000-0000-00006E000000}"/>
    <cellStyle name="leer3 2" xfId="151" xr:uid="{00000000-0005-0000-0000-00006F000000}"/>
    <cellStyle name="leer4" xfId="15" xr:uid="{00000000-0005-0000-0000-000070000000}"/>
    <cellStyle name="leer4 2" xfId="152" xr:uid="{00000000-0005-0000-0000-000071000000}"/>
    <cellStyle name="leer5" xfId="16" xr:uid="{00000000-0005-0000-0000-000072000000}"/>
    <cellStyle name="leer5 2" xfId="153" xr:uid="{00000000-0005-0000-0000-000073000000}"/>
    <cellStyle name="leer6" xfId="17" xr:uid="{00000000-0005-0000-0000-000074000000}"/>
    <cellStyle name="leer6 2" xfId="154" xr:uid="{00000000-0005-0000-0000-000075000000}"/>
    <cellStyle name="leer7" xfId="18" xr:uid="{00000000-0005-0000-0000-000076000000}"/>
    <cellStyle name="leer7 2" xfId="155" xr:uid="{00000000-0005-0000-0000-000077000000}"/>
    <cellStyle name="leer8" xfId="19" xr:uid="{00000000-0005-0000-0000-000078000000}"/>
    <cellStyle name="leer8 2" xfId="156" xr:uid="{00000000-0005-0000-0000-000079000000}"/>
    <cellStyle name="leer9" xfId="20" xr:uid="{00000000-0005-0000-0000-00007A000000}"/>
    <cellStyle name="leer9 2" xfId="157" xr:uid="{00000000-0005-0000-0000-00007B000000}"/>
    <cellStyle name="Link" xfId="34" builtinId="8"/>
    <cellStyle name="Link 2" xfId="45" xr:uid="{00000000-0005-0000-0000-00007D000000}"/>
    <cellStyle name="Neutral 2" xfId="158" xr:uid="{00000000-0005-0000-0000-00007E000000}"/>
    <cellStyle name="nf2" xfId="159" xr:uid="{00000000-0005-0000-0000-00007F000000}"/>
    <cellStyle name="Normal_040831_KapaBedarf-AA_Hochfahrlogik_A2LL_KT" xfId="160" xr:uid="{00000000-0005-0000-0000-000080000000}"/>
    <cellStyle name="Notiz 2" xfId="161" xr:uid="{00000000-0005-0000-0000-000081000000}"/>
    <cellStyle name="Prozent" xfId="1" builtinId="5"/>
    <cellStyle name="Prozent 2" xfId="35" xr:uid="{00000000-0005-0000-0000-000083000000}"/>
    <cellStyle name="Prozent 2 2" xfId="162" xr:uid="{00000000-0005-0000-0000-000084000000}"/>
    <cellStyle name="Prozent 3" xfId="163" xr:uid="{00000000-0005-0000-0000-000085000000}"/>
    <cellStyle name="Prozent 4" xfId="164" xr:uid="{00000000-0005-0000-0000-000086000000}"/>
    <cellStyle name="punkt" xfId="21" xr:uid="{00000000-0005-0000-0000-000087000000}"/>
    <cellStyle name="Schlecht 2" xfId="165" xr:uid="{00000000-0005-0000-0000-000088000000}"/>
    <cellStyle name="Standard" xfId="0" builtinId="0"/>
    <cellStyle name="Standard 10" xfId="41" xr:uid="{00000000-0005-0000-0000-00008A000000}"/>
    <cellStyle name="Standard 11" xfId="167" xr:uid="{00000000-0005-0000-0000-00008B000000}"/>
    <cellStyle name="Standard 12" xfId="168" xr:uid="{00000000-0005-0000-0000-00008C000000}"/>
    <cellStyle name="Standard 13" xfId="169" xr:uid="{00000000-0005-0000-0000-00008D000000}"/>
    <cellStyle name="Standard 14" xfId="170" xr:uid="{00000000-0005-0000-0000-00008E000000}"/>
    <cellStyle name="Standard 15" xfId="171" xr:uid="{00000000-0005-0000-0000-00008F000000}"/>
    <cellStyle name="Standard 16" xfId="172" xr:uid="{00000000-0005-0000-0000-000090000000}"/>
    <cellStyle name="Standard 17" xfId="173" xr:uid="{00000000-0005-0000-0000-000091000000}"/>
    <cellStyle name="Standard 18" xfId="174" xr:uid="{00000000-0005-0000-0000-000092000000}"/>
    <cellStyle name="Standard 19" xfId="175" xr:uid="{00000000-0005-0000-0000-000093000000}"/>
    <cellStyle name="Standard 2" xfId="3" xr:uid="{00000000-0005-0000-0000-000094000000}"/>
    <cellStyle name="Standard 2 2" xfId="2" xr:uid="{00000000-0005-0000-0000-000095000000}"/>
    <cellStyle name="Standard 2 2 2" xfId="176" xr:uid="{00000000-0005-0000-0000-000096000000}"/>
    <cellStyle name="Standard 2 3" xfId="33" xr:uid="{00000000-0005-0000-0000-000097000000}"/>
    <cellStyle name="Standard 2 4" xfId="42" xr:uid="{00000000-0005-0000-0000-000098000000}"/>
    <cellStyle name="Standard 2_B1" xfId="37" xr:uid="{00000000-0005-0000-0000-000099000000}"/>
    <cellStyle name="Standard 20" xfId="177" xr:uid="{00000000-0005-0000-0000-00009A000000}"/>
    <cellStyle name="Standard 21" xfId="178" xr:uid="{00000000-0005-0000-0000-00009B000000}"/>
    <cellStyle name="Standard 22" xfId="179" xr:uid="{00000000-0005-0000-0000-00009C000000}"/>
    <cellStyle name="Standard 23" xfId="180" xr:uid="{00000000-0005-0000-0000-00009D000000}"/>
    <cellStyle name="Standard 24" xfId="181" xr:uid="{00000000-0005-0000-0000-00009E000000}"/>
    <cellStyle name="Standard 25" xfId="182" xr:uid="{00000000-0005-0000-0000-00009F000000}"/>
    <cellStyle name="Standard 26" xfId="183" xr:uid="{00000000-0005-0000-0000-0000A0000000}"/>
    <cellStyle name="Standard 3" xfId="8" xr:uid="{00000000-0005-0000-0000-0000A1000000}"/>
    <cellStyle name="Standard 3 2" xfId="22" xr:uid="{00000000-0005-0000-0000-0000A2000000}"/>
    <cellStyle name="Standard 3 2 2" xfId="26" xr:uid="{00000000-0005-0000-0000-0000A3000000}"/>
    <cellStyle name="Standard 3 2_B1" xfId="39" xr:uid="{00000000-0005-0000-0000-0000A4000000}"/>
    <cellStyle name="Standard 3 3" xfId="27" xr:uid="{00000000-0005-0000-0000-0000A5000000}"/>
    <cellStyle name="Standard 3 4" xfId="28" xr:uid="{00000000-0005-0000-0000-0000A6000000}"/>
    <cellStyle name="Standard 3_B1" xfId="38" xr:uid="{00000000-0005-0000-0000-0000A7000000}"/>
    <cellStyle name="Standard 4" xfId="6" xr:uid="{00000000-0005-0000-0000-0000A8000000}"/>
    <cellStyle name="Standard 4 2" xfId="9" xr:uid="{00000000-0005-0000-0000-0000A9000000}"/>
    <cellStyle name="Standard 4 3" xfId="23" xr:uid="{00000000-0005-0000-0000-0000AA000000}"/>
    <cellStyle name="Standard 4_B3" xfId="200" xr:uid="{00000000-0005-0000-0000-0000AB000000}"/>
    <cellStyle name="Standard 5" xfId="7" xr:uid="{00000000-0005-0000-0000-0000AC000000}"/>
    <cellStyle name="Standard 5 2" xfId="29" xr:uid="{00000000-0005-0000-0000-0000AD000000}"/>
    <cellStyle name="Standard 5_B3" xfId="201" xr:uid="{00000000-0005-0000-0000-0000AE000000}"/>
    <cellStyle name="Standard 6" xfId="4" xr:uid="{00000000-0005-0000-0000-0000AF000000}"/>
    <cellStyle name="Standard 6 2" xfId="30" xr:uid="{00000000-0005-0000-0000-0000B0000000}"/>
    <cellStyle name="Standard 6 3" xfId="184" xr:uid="{00000000-0005-0000-0000-0000B1000000}"/>
    <cellStyle name="Standard 6 4" xfId="185" xr:uid="{00000000-0005-0000-0000-0000B2000000}"/>
    <cellStyle name="Standard 6_B3" xfId="202" xr:uid="{00000000-0005-0000-0000-0000B3000000}"/>
    <cellStyle name="Standard 7" xfId="31" xr:uid="{00000000-0005-0000-0000-0000B4000000}"/>
    <cellStyle name="Standard 8" xfId="25" xr:uid="{00000000-0005-0000-0000-0000B5000000}"/>
    <cellStyle name="Standard 9" xfId="32" xr:uid="{00000000-0005-0000-0000-0000B6000000}"/>
    <cellStyle name="Standard_B1" xfId="36" xr:uid="{00000000-0005-0000-0000-0000B7000000}"/>
    <cellStyle name="Standard_B1_1" xfId="44" xr:uid="{00000000-0005-0000-0000-0000B8000000}"/>
    <cellStyle name="Standard_B2" xfId="204" xr:uid="{00000000-0005-0000-0000-0000B9000000}"/>
    <cellStyle name="Standard_B4" xfId="166" xr:uid="{00000000-0005-0000-0000-0000BA000000}"/>
    <cellStyle name="Standard_B6" xfId="43" xr:uid="{00000000-0005-0000-0000-0000BB000000}"/>
    <cellStyle name="Standard_C13" xfId="203" xr:uid="{00000000-0005-0000-0000-0000BC000000}"/>
    <cellStyle name="standard8" xfId="24" xr:uid="{00000000-0005-0000-0000-0000BD000000}"/>
    <cellStyle name="standard8 2" xfId="186" xr:uid="{00000000-0005-0000-0000-0000BE000000}"/>
    <cellStyle name="Stil 1" xfId="187" xr:uid="{00000000-0005-0000-0000-0000BF000000}"/>
    <cellStyle name="Stil 2" xfId="188" xr:uid="{00000000-0005-0000-0000-0000C0000000}"/>
    <cellStyle name="Tabwert" xfId="40" xr:uid="{00000000-0005-0000-0000-0000C1000000}"/>
    <cellStyle name="Tabwert 2" xfId="189" xr:uid="{00000000-0005-0000-0000-0000C2000000}"/>
    <cellStyle name="Tsd" xfId="190" xr:uid="{00000000-0005-0000-0000-0000C3000000}"/>
    <cellStyle name="Überschrift 1 2" xfId="191" xr:uid="{00000000-0005-0000-0000-0000C4000000}"/>
    <cellStyle name="Überschrift 2 2" xfId="192" xr:uid="{00000000-0005-0000-0000-0000C5000000}"/>
    <cellStyle name="Überschrift 3 2" xfId="193" xr:uid="{00000000-0005-0000-0000-0000C6000000}"/>
    <cellStyle name="Überschrift 4 2" xfId="194" xr:uid="{00000000-0005-0000-0000-0000C7000000}"/>
    <cellStyle name="Überschrift 5" xfId="195" xr:uid="{00000000-0005-0000-0000-0000C8000000}"/>
    <cellStyle name="Verknüpfte Zelle 2" xfId="196" xr:uid="{00000000-0005-0000-0000-0000C9000000}"/>
    <cellStyle name="Währung 2" xfId="197" xr:uid="{00000000-0005-0000-0000-0000CA000000}"/>
    <cellStyle name="Warnender Text 2" xfId="198" xr:uid="{00000000-0005-0000-0000-0000CB000000}"/>
    <cellStyle name="Zelle überprüfen 2" xfId="199" xr:uid="{00000000-0005-0000-0000-0000CC000000}"/>
  </cellStyles>
  <dxfs count="0"/>
  <tableStyles count="0" defaultTableStyle="TableStyleMedium2" defaultPivotStyle="PivotStyleLight16"/>
  <colors>
    <mruColors>
      <color rgb="FFE2772E"/>
      <color rgb="FFF5C7B8"/>
      <color rgb="FFEF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55"/>
  <sheetViews>
    <sheetView topLeftCell="A4" workbookViewId="0">
      <selection activeCell="B30" sqref="B30:L30"/>
    </sheetView>
  </sheetViews>
  <sheetFormatPr baseColWidth="10" defaultRowHeight="15"/>
  <sheetData>
    <row r="4" spans="2:12">
      <c r="B4" s="369" t="s">
        <v>6</v>
      </c>
      <c r="C4" s="369"/>
      <c r="D4" s="369"/>
      <c r="E4" s="369"/>
      <c r="F4" s="369"/>
      <c r="G4" s="369"/>
      <c r="H4" s="369"/>
      <c r="I4" s="369"/>
      <c r="J4" s="369"/>
      <c r="K4" s="369"/>
      <c r="L4" s="369"/>
    </row>
    <row r="5" spans="2:12">
      <c r="B5" s="369"/>
      <c r="C5" s="369"/>
      <c r="D5" s="369"/>
      <c r="E5" s="369"/>
      <c r="F5" s="369"/>
      <c r="G5" s="369"/>
      <c r="H5" s="369"/>
      <c r="I5" s="369"/>
      <c r="J5" s="369"/>
      <c r="K5" s="369"/>
      <c r="L5" s="369"/>
    </row>
    <row r="6" spans="2:12">
      <c r="B6" s="369"/>
      <c r="C6" s="369"/>
      <c r="D6" s="369"/>
      <c r="E6" s="369"/>
      <c r="F6" s="369"/>
      <c r="G6" s="369"/>
      <c r="H6" s="369"/>
      <c r="I6" s="369"/>
      <c r="J6" s="369"/>
      <c r="K6" s="369"/>
      <c r="L6" s="369"/>
    </row>
    <row r="7" spans="2:12">
      <c r="B7" s="6"/>
      <c r="C7" s="6"/>
      <c r="D7" s="6"/>
      <c r="E7" s="6"/>
      <c r="F7" s="6"/>
      <c r="G7" s="6"/>
      <c r="H7" s="6"/>
      <c r="I7" s="6"/>
      <c r="J7" s="6"/>
      <c r="K7" s="6"/>
      <c r="L7" s="6"/>
    </row>
    <row r="8" spans="2:12">
      <c r="B8" s="6"/>
      <c r="C8" s="6"/>
      <c r="D8" s="6"/>
      <c r="E8" s="6"/>
      <c r="F8" s="6"/>
      <c r="G8" s="6"/>
      <c r="H8" s="6"/>
      <c r="I8" s="6"/>
      <c r="J8" s="6"/>
      <c r="K8" s="6"/>
      <c r="L8" s="6"/>
    </row>
    <row r="9" spans="2:12">
      <c r="B9" s="370" t="s">
        <v>51</v>
      </c>
      <c r="C9" s="370"/>
      <c r="D9" s="370"/>
      <c r="E9" s="370"/>
      <c r="F9" s="370"/>
      <c r="G9" s="370"/>
      <c r="H9" s="370"/>
      <c r="I9" s="6"/>
      <c r="J9" s="6"/>
      <c r="K9" s="6"/>
      <c r="L9" s="6"/>
    </row>
    <row r="10" spans="2:12">
      <c r="B10" s="371" t="s">
        <v>153</v>
      </c>
      <c r="C10" s="372"/>
      <c r="D10" s="372"/>
      <c r="E10" s="372"/>
      <c r="F10" s="372"/>
      <c r="G10" s="372"/>
      <c r="H10" s="372"/>
      <c r="I10" s="35"/>
      <c r="J10" s="35"/>
      <c r="K10" s="35"/>
      <c r="L10" s="35"/>
    </row>
    <row r="11" spans="2:12" s="32" customFormat="1">
      <c r="B11" s="371" t="s">
        <v>146</v>
      </c>
      <c r="C11" s="372"/>
      <c r="D11" s="372"/>
      <c r="E11" s="372"/>
      <c r="F11" s="372"/>
      <c r="G11" s="372"/>
      <c r="H11" s="372"/>
      <c r="I11" s="35"/>
      <c r="J11" s="35"/>
      <c r="K11" s="35"/>
      <c r="L11" s="35"/>
    </row>
    <row r="12" spans="2:12">
      <c r="B12" s="371" t="s">
        <v>145</v>
      </c>
      <c r="C12" s="372"/>
      <c r="D12" s="372"/>
      <c r="E12" s="372"/>
      <c r="F12" s="372"/>
      <c r="G12" s="372"/>
      <c r="H12" s="372"/>
      <c r="I12" s="35"/>
      <c r="J12" s="35"/>
      <c r="K12" s="35"/>
      <c r="L12" s="35"/>
    </row>
    <row r="13" spans="2:12">
      <c r="B13" s="371" t="s">
        <v>7</v>
      </c>
      <c r="C13" s="372"/>
      <c r="D13" s="372"/>
      <c r="E13" s="372"/>
      <c r="F13" s="372"/>
      <c r="G13" s="372"/>
      <c r="H13" s="372"/>
      <c r="I13" s="35"/>
      <c r="J13" s="35"/>
      <c r="K13" s="35"/>
      <c r="L13" s="35"/>
    </row>
    <row r="14" spans="2:12">
      <c r="B14" s="371" t="s">
        <v>52</v>
      </c>
      <c r="C14" s="372"/>
      <c r="D14" s="372"/>
      <c r="E14" s="372"/>
      <c r="F14" s="372"/>
      <c r="G14" s="372"/>
      <c r="H14" s="372"/>
      <c r="I14" s="35"/>
      <c r="J14" s="35"/>
      <c r="K14" s="35"/>
      <c r="L14" s="35"/>
    </row>
    <row r="15" spans="2:12">
      <c r="B15" s="371" t="s">
        <v>53</v>
      </c>
      <c r="C15" s="372"/>
      <c r="D15" s="372"/>
      <c r="E15" s="372"/>
      <c r="F15" s="372"/>
      <c r="G15" s="372"/>
      <c r="H15" s="372"/>
      <c r="I15" s="35"/>
      <c r="J15" s="35"/>
      <c r="K15" s="35"/>
      <c r="L15" s="35"/>
    </row>
    <row r="16" spans="2:12">
      <c r="B16" s="371" t="s">
        <v>9</v>
      </c>
      <c r="C16" s="372"/>
      <c r="D16" s="372"/>
      <c r="E16" s="372"/>
      <c r="F16" s="372"/>
      <c r="G16" s="372"/>
      <c r="H16" s="372"/>
      <c r="I16" s="35"/>
      <c r="J16" s="35"/>
      <c r="K16" s="35"/>
      <c r="L16" s="35"/>
    </row>
    <row r="17" spans="2:12">
      <c r="B17" s="371" t="s">
        <v>54</v>
      </c>
      <c r="C17" s="372"/>
      <c r="D17" s="372"/>
      <c r="E17" s="372"/>
      <c r="F17" s="372"/>
      <c r="G17" s="372"/>
      <c r="H17" s="372"/>
      <c r="I17" s="35"/>
      <c r="J17" s="35"/>
      <c r="K17" s="35"/>
      <c r="L17" s="35"/>
    </row>
    <row r="18" spans="2:12">
      <c r="B18" s="371" t="s">
        <v>55</v>
      </c>
      <c r="C18" s="371"/>
      <c r="D18" s="371"/>
      <c r="E18" s="371"/>
      <c r="F18" s="371"/>
      <c r="G18" s="371"/>
      <c r="H18" s="371"/>
      <c r="I18" s="371"/>
      <c r="J18" s="371"/>
      <c r="K18" s="371"/>
      <c r="L18" s="371"/>
    </row>
    <row r="19" spans="2:12">
      <c r="B19" s="371" t="s">
        <v>10</v>
      </c>
      <c r="C19" s="371"/>
      <c r="D19" s="371"/>
      <c r="E19" s="371"/>
      <c r="F19" s="371"/>
      <c r="G19" s="371"/>
      <c r="H19" s="371"/>
      <c r="I19" s="371"/>
      <c r="J19" s="371"/>
      <c r="K19" s="371"/>
      <c r="L19" s="371"/>
    </row>
    <row r="20" spans="2:12" s="32" customFormat="1">
      <c r="B20" s="36"/>
      <c r="C20" s="36"/>
      <c r="D20" s="36"/>
      <c r="E20" s="36"/>
      <c r="F20" s="36"/>
      <c r="G20" s="36"/>
      <c r="H20" s="36"/>
      <c r="I20" s="36"/>
      <c r="J20" s="36"/>
      <c r="K20" s="36"/>
      <c r="L20" s="36"/>
    </row>
    <row r="21" spans="2:12" s="32" customFormat="1" ht="15.75">
      <c r="B21" s="374" t="s">
        <v>66</v>
      </c>
      <c r="C21" s="374"/>
      <c r="D21" s="374"/>
      <c r="E21" s="374"/>
      <c r="F21" s="374"/>
      <c r="G21" s="374"/>
      <c r="H21" s="374"/>
      <c r="I21" s="374"/>
      <c r="J21" s="374"/>
      <c r="K21" s="374"/>
      <c r="L21" s="374"/>
    </row>
    <row r="22" spans="2:12">
      <c r="B22" s="371" t="s">
        <v>56</v>
      </c>
      <c r="C22" s="371"/>
      <c r="D22" s="371"/>
      <c r="E22" s="371"/>
      <c r="F22" s="371"/>
      <c r="G22" s="371"/>
      <c r="H22" s="371"/>
      <c r="I22" s="371"/>
      <c r="J22" s="371"/>
      <c r="K22" s="371"/>
      <c r="L22" s="371"/>
    </row>
    <row r="23" spans="2:12">
      <c r="B23" s="371" t="s">
        <v>130</v>
      </c>
      <c r="C23" s="371"/>
      <c r="D23" s="371"/>
      <c r="E23" s="371"/>
      <c r="F23" s="371"/>
      <c r="G23" s="371"/>
      <c r="H23" s="371"/>
      <c r="I23" s="371"/>
      <c r="J23" s="371"/>
      <c r="K23" s="371"/>
      <c r="L23" s="371"/>
    </row>
    <row r="24" spans="2:12">
      <c r="B24" s="371" t="s">
        <v>71</v>
      </c>
      <c r="C24" s="371"/>
      <c r="D24" s="371"/>
      <c r="E24" s="371"/>
      <c r="F24" s="371"/>
      <c r="G24" s="371"/>
      <c r="H24" s="371"/>
      <c r="I24" s="371"/>
      <c r="J24" s="371"/>
      <c r="K24" s="371"/>
      <c r="L24" s="371"/>
    </row>
    <row r="25" spans="2:12" s="32" customFormat="1">
      <c r="B25" s="36"/>
      <c r="C25" s="36"/>
      <c r="D25" s="36"/>
      <c r="E25" s="36"/>
      <c r="F25" s="36"/>
      <c r="G25" s="36"/>
      <c r="H25" s="36"/>
      <c r="I25" s="36"/>
      <c r="J25" s="36"/>
      <c r="K25" s="36"/>
      <c r="L25" s="36"/>
    </row>
    <row r="26" spans="2:12" s="32" customFormat="1" ht="15.75">
      <c r="B26" s="37" t="s">
        <v>67</v>
      </c>
      <c r="C26" s="36"/>
      <c r="D26" s="36"/>
      <c r="E26" s="36"/>
      <c r="F26" s="36"/>
      <c r="G26" s="36"/>
      <c r="H26" s="36"/>
      <c r="I26" s="36"/>
      <c r="J26" s="36"/>
      <c r="K26" s="36"/>
      <c r="L26" s="36"/>
    </row>
    <row r="27" spans="2:12">
      <c r="B27" s="371" t="s">
        <v>183</v>
      </c>
      <c r="C27" s="371"/>
      <c r="D27" s="371"/>
      <c r="E27" s="371"/>
      <c r="F27" s="371"/>
      <c r="G27" s="371"/>
      <c r="H27" s="371"/>
      <c r="I27" s="371"/>
      <c r="J27" s="371"/>
      <c r="K27" s="371"/>
      <c r="L27" s="371"/>
    </row>
    <row r="28" spans="2:12" s="32" customFormat="1">
      <c r="B28" s="371" t="s">
        <v>184</v>
      </c>
      <c r="C28" s="371"/>
      <c r="D28" s="371"/>
      <c r="E28" s="371"/>
      <c r="F28" s="371"/>
      <c r="G28" s="371"/>
      <c r="H28" s="371"/>
      <c r="I28" s="371"/>
      <c r="J28" s="371"/>
      <c r="K28" s="371"/>
      <c r="L28" s="371"/>
    </row>
    <row r="29" spans="2:12">
      <c r="B29" s="371" t="s">
        <v>191</v>
      </c>
      <c r="C29" s="371"/>
      <c r="D29" s="371"/>
      <c r="E29" s="371"/>
      <c r="F29" s="371"/>
      <c r="G29" s="371"/>
      <c r="H29" s="371"/>
      <c r="I29" s="371"/>
      <c r="J29" s="371"/>
      <c r="K29" s="371"/>
      <c r="L29" s="371"/>
    </row>
    <row r="30" spans="2:12">
      <c r="B30" s="371" t="s">
        <v>185</v>
      </c>
      <c r="C30" s="371"/>
      <c r="D30" s="371"/>
      <c r="E30" s="371"/>
      <c r="F30" s="371"/>
      <c r="G30" s="371"/>
      <c r="H30" s="371"/>
      <c r="I30" s="371"/>
      <c r="J30" s="371"/>
      <c r="K30" s="371"/>
      <c r="L30" s="371"/>
    </row>
    <row r="31" spans="2:12">
      <c r="B31" s="6"/>
      <c r="C31" s="6"/>
      <c r="D31" s="6"/>
      <c r="E31" s="6"/>
      <c r="F31" s="6"/>
      <c r="G31" s="6"/>
      <c r="H31" s="6"/>
      <c r="I31" s="6"/>
      <c r="J31" s="6"/>
      <c r="K31" s="6"/>
      <c r="L31" s="6"/>
    </row>
    <row r="36" spans="2:12">
      <c r="B36" s="373" t="s">
        <v>194</v>
      </c>
      <c r="C36" s="373"/>
      <c r="D36" s="373"/>
      <c r="E36" s="373"/>
      <c r="F36" s="373"/>
      <c r="G36" s="373"/>
      <c r="H36" s="373"/>
      <c r="I36" s="373"/>
      <c r="J36" s="373"/>
      <c r="K36" s="373"/>
      <c r="L36" s="373"/>
    </row>
    <row r="37" spans="2:12">
      <c r="B37" s="373"/>
      <c r="C37" s="373"/>
      <c r="D37" s="373"/>
      <c r="E37" s="373"/>
      <c r="F37" s="373"/>
      <c r="G37" s="373"/>
      <c r="H37" s="373"/>
      <c r="I37" s="373"/>
      <c r="J37" s="373"/>
      <c r="K37" s="373"/>
      <c r="L37" s="373"/>
    </row>
    <row r="38" spans="2:12">
      <c r="B38" s="373"/>
      <c r="C38" s="373"/>
      <c r="D38" s="373"/>
      <c r="E38" s="373"/>
      <c r="F38" s="373"/>
      <c r="G38" s="373"/>
      <c r="H38" s="373"/>
      <c r="I38" s="373"/>
      <c r="J38" s="373"/>
      <c r="K38" s="373"/>
      <c r="L38" s="373"/>
    </row>
    <row r="39" spans="2:12">
      <c r="B39" s="373"/>
      <c r="C39" s="373"/>
      <c r="D39" s="373"/>
      <c r="E39" s="373"/>
      <c r="F39" s="373"/>
      <c r="G39" s="373"/>
      <c r="H39" s="373"/>
      <c r="I39" s="373"/>
      <c r="J39" s="373"/>
      <c r="K39" s="373"/>
      <c r="L39" s="373"/>
    </row>
    <row r="40" spans="2:12">
      <c r="B40" s="373"/>
      <c r="C40" s="373"/>
      <c r="D40" s="373"/>
      <c r="E40" s="373"/>
      <c r="F40" s="373"/>
      <c r="G40" s="373"/>
      <c r="H40" s="373"/>
      <c r="I40" s="373"/>
      <c r="J40" s="373"/>
      <c r="K40" s="373"/>
      <c r="L40" s="373"/>
    </row>
    <row r="41" spans="2:12">
      <c r="B41" s="373"/>
      <c r="C41" s="373"/>
      <c r="D41" s="373"/>
      <c r="E41" s="373"/>
      <c r="F41" s="373"/>
      <c r="G41" s="373"/>
      <c r="H41" s="373"/>
      <c r="I41" s="373"/>
      <c r="J41" s="373"/>
      <c r="K41" s="373"/>
      <c r="L41" s="373"/>
    </row>
    <row r="42" spans="2:12">
      <c r="B42" s="373"/>
      <c r="C42" s="373"/>
      <c r="D42" s="373"/>
      <c r="E42" s="373"/>
      <c r="F42" s="373"/>
      <c r="G42" s="373"/>
      <c r="H42" s="373"/>
      <c r="I42" s="373"/>
      <c r="J42" s="373"/>
      <c r="K42" s="373"/>
      <c r="L42" s="373"/>
    </row>
    <row r="43" spans="2:12">
      <c r="B43" s="373"/>
      <c r="C43" s="373"/>
      <c r="D43" s="373"/>
      <c r="E43" s="373"/>
      <c r="F43" s="373"/>
      <c r="G43" s="373"/>
      <c r="H43" s="373"/>
      <c r="I43" s="373"/>
      <c r="J43" s="373"/>
      <c r="K43" s="373"/>
      <c r="L43" s="373"/>
    </row>
    <row r="44" spans="2:12">
      <c r="B44" s="373"/>
      <c r="C44" s="373"/>
      <c r="D44" s="373"/>
      <c r="E44" s="373"/>
      <c r="F44" s="373"/>
      <c r="G44" s="373"/>
      <c r="H44" s="373"/>
      <c r="I44" s="373"/>
      <c r="J44" s="373"/>
      <c r="K44" s="373"/>
      <c r="L44" s="373"/>
    </row>
    <row r="45" spans="2:12">
      <c r="B45" s="373"/>
      <c r="C45" s="373"/>
      <c r="D45" s="373"/>
      <c r="E45" s="373"/>
      <c r="F45" s="373"/>
      <c r="G45" s="373"/>
      <c r="H45" s="373"/>
      <c r="I45" s="373"/>
      <c r="J45" s="373"/>
      <c r="K45" s="373"/>
      <c r="L45" s="373"/>
    </row>
    <row r="46" spans="2:12">
      <c r="B46" s="373"/>
      <c r="C46" s="373"/>
      <c r="D46" s="373"/>
      <c r="E46" s="373"/>
      <c r="F46" s="373"/>
      <c r="G46" s="373"/>
      <c r="H46" s="373"/>
      <c r="I46" s="373"/>
      <c r="J46" s="373"/>
      <c r="K46" s="373"/>
      <c r="L46" s="373"/>
    </row>
    <row r="47" spans="2:12">
      <c r="B47" s="373"/>
      <c r="C47" s="373"/>
      <c r="D47" s="373"/>
      <c r="E47" s="373"/>
      <c r="F47" s="373"/>
      <c r="G47" s="373"/>
      <c r="H47" s="373"/>
      <c r="I47" s="373"/>
      <c r="J47" s="373"/>
      <c r="K47" s="373"/>
      <c r="L47" s="373"/>
    </row>
    <row r="48" spans="2:12">
      <c r="B48" s="373"/>
      <c r="C48" s="373"/>
      <c r="D48" s="373"/>
      <c r="E48" s="373"/>
      <c r="F48" s="373"/>
      <c r="G48" s="373"/>
      <c r="H48" s="373"/>
      <c r="I48" s="373"/>
      <c r="J48" s="373"/>
      <c r="K48" s="373"/>
      <c r="L48" s="373"/>
    </row>
    <row r="49" spans="2:12">
      <c r="B49" s="373"/>
      <c r="C49" s="373"/>
      <c r="D49" s="373"/>
      <c r="E49" s="373"/>
      <c r="F49" s="373"/>
      <c r="G49" s="373"/>
      <c r="H49" s="373"/>
      <c r="I49" s="373"/>
      <c r="J49" s="373"/>
      <c r="K49" s="373"/>
      <c r="L49" s="373"/>
    </row>
    <row r="50" spans="2:12">
      <c r="B50" s="373"/>
      <c r="C50" s="373"/>
      <c r="D50" s="373"/>
      <c r="E50" s="373"/>
      <c r="F50" s="373"/>
      <c r="G50" s="373"/>
      <c r="H50" s="373"/>
      <c r="I50" s="373"/>
      <c r="J50" s="373"/>
      <c r="K50" s="373"/>
      <c r="L50" s="373"/>
    </row>
    <row r="51" spans="2:12">
      <c r="B51" s="373"/>
      <c r="C51" s="373"/>
      <c r="D51" s="373"/>
      <c r="E51" s="373"/>
      <c r="F51" s="373"/>
      <c r="G51" s="373"/>
      <c r="H51" s="373"/>
      <c r="I51" s="373"/>
      <c r="J51" s="373"/>
      <c r="K51" s="373"/>
      <c r="L51" s="373"/>
    </row>
    <row r="52" spans="2:12">
      <c r="B52" s="373"/>
      <c r="C52" s="373"/>
      <c r="D52" s="373"/>
      <c r="E52" s="373"/>
      <c r="F52" s="373"/>
      <c r="G52" s="373"/>
      <c r="H52" s="373"/>
      <c r="I52" s="373"/>
      <c r="J52" s="373"/>
      <c r="K52" s="373"/>
      <c r="L52" s="373"/>
    </row>
    <row r="53" spans="2:12">
      <c r="B53" s="373"/>
      <c r="C53" s="373"/>
      <c r="D53" s="373"/>
      <c r="E53" s="373"/>
      <c r="F53" s="373"/>
      <c r="G53" s="373"/>
      <c r="H53" s="373"/>
      <c r="I53" s="373"/>
      <c r="J53" s="373"/>
      <c r="K53" s="373"/>
      <c r="L53" s="373"/>
    </row>
    <row r="54" spans="2:12">
      <c r="B54" s="373"/>
      <c r="C54" s="373"/>
      <c r="D54" s="373"/>
      <c r="E54" s="373"/>
      <c r="F54" s="373"/>
      <c r="G54" s="373"/>
      <c r="H54" s="373"/>
      <c r="I54" s="373"/>
      <c r="J54" s="373"/>
      <c r="K54" s="373"/>
      <c r="L54" s="373"/>
    </row>
    <row r="55" spans="2:12">
      <c r="B55" s="373"/>
      <c r="C55" s="373"/>
      <c r="D55" s="373"/>
      <c r="E55" s="373"/>
      <c r="F55" s="373"/>
      <c r="G55" s="373"/>
      <c r="H55" s="373"/>
      <c r="I55" s="373"/>
      <c r="J55" s="373"/>
      <c r="K55" s="373"/>
      <c r="L55" s="373"/>
    </row>
  </sheetData>
  <mergeCells count="21">
    <mergeCell ref="B36:L55"/>
    <mergeCell ref="B14:H14"/>
    <mergeCell ref="B15:H15"/>
    <mergeCell ref="B16:H16"/>
    <mergeCell ref="B17:H17"/>
    <mergeCell ref="B24:L24"/>
    <mergeCell ref="B27:L27"/>
    <mergeCell ref="B29:L29"/>
    <mergeCell ref="B30:L30"/>
    <mergeCell ref="B18:L18"/>
    <mergeCell ref="B19:L19"/>
    <mergeCell ref="B21:L21"/>
    <mergeCell ref="B22:L22"/>
    <mergeCell ref="B23:L23"/>
    <mergeCell ref="B28:L28"/>
    <mergeCell ref="B4:L6"/>
    <mergeCell ref="B9:H9"/>
    <mergeCell ref="B10:H10"/>
    <mergeCell ref="B12:H12"/>
    <mergeCell ref="B13:H13"/>
    <mergeCell ref="B11:H11"/>
  </mergeCells>
  <hyperlinks>
    <hyperlink ref="B9:H9" location="'B1'!A1" display="hier Bezug einfügen" xr:uid="{00000000-0004-0000-0000-000000000000}"/>
    <hyperlink ref="B10:H10" location="'B2'!A1" display="'B2'!A1" xr:uid="{00000000-0004-0000-0000-000001000000}"/>
    <hyperlink ref="B12:H12" location="B3.1!A1" display="B3 - Kinder in Vorklassen" xr:uid="{00000000-0004-0000-0000-000002000000}"/>
    <hyperlink ref="B13:H13" location="'B4'!A1" display="'B4'!A1" xr:uid="{00000000-0004-0000-0000-000003000000}"/>
    <hyperlink ref="B14:H14" location="'B5'!A1" display="'B5'!A1" xr:uid="{00000000-0004-0000-0000-000004000000}"/>
    <hyperlink ref="B15:H15" location="'B6'!A1" display="'B6'!A1" xr:uid="{00000000-0004-0000-0000-000005000000}"/>
    <hyperlink ref="B16:H16" location="'B7'!A1" display="'B7'!A1" xr:uid="{00000000-0004-0000-0000-000006000000}"/>
    <hyperlink ref="B17:H17" location="'B8'!A1" display="'B8'!A1" xr:uid="{00000000-0004-0000-0000-000007000000}"/>
    <hyperlink ref="B18" location="'B9'!A1" display="'B9'!A1" xr:uid="{00000000-0004-0000-0000-000008000000}"/>
    <hyperlink ref="B19" location="'B10'!A1" display="'B10'!A1" xr:uid="{00000000-0004-0000-0000-000009000000}"/>
    <hyperlink ref="B22" location="'B11'!A1" display="'B11'!A1" xr:uid="{00000000-0004-0000-0000-00000A000000}"/>
    <hyperlink ref="B23" location="'B12'!A1" display="'B12'!A1" xr:uid="{00000000-0004-0000-0000-00000B000000}"/>
    <hyperlink ref="B24:L24" location="'B13'!A1" display="B13 - Schülerinnen und Schüler mit BuT-Lernförderung" xr:uid="{00000000-0004-0000-0000-00000C000000}"/>
    <hyperlink ref="B27:L27" location="'B14'!A1" display="B14 - Nutzung von Angeboten der Kinder- und Jugendarbeit" xr:uid="{00000000-0004-0000-0000-00000D000000}"/>
    <hyperlink ref="B29:L29" location="'B16'!A1" display="B16 - Bibliotheksnutzung" xr:uid="{00000000-0004-0000-0000-00000E000000}"/>
    <hyperlink ref="B30:L30" location="'B17'!A1" display="B17 - Schülerinnen und Schüler an der Wiesbadener Musik- und Kunstschule" xr:uid="{00000000-0004-0000-0000-00000F000000}"/>
    <hyperlink ref="B11:H11" location="'B3'!A1" display="'B3'!A1" xr:uid="{00000000-0004-0000-0000-000010000000}"/>
    <hyperlink ref="B28:L28" location="'B15'!A1" display="B15 - Anzahl der Teilnehmenden an Angeboten der Kinder- und Jugendarbeit sowie ehrenamtlich Tätige" xr:uid="{12229B6A-430A-483A-A1E6-8063F3A753E8}"/>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73"/>
  <sheetViews>
    <sheetView workbookViewId="0">
      <selection sqref="A1:AD1"/>
    </sheetView>
  </sheetViews>
  <sheetFormatPr baseColWidth="10" defaultRowHeight="15"/>
  <cols>
    <col min="2" max="2" width="26.5703125" customWidth="1"/>
    <col min="3" max="10" width="9.7109375" hidden="1" customWidth="1"/>
    <col min="11" max="52" width="9.7109375" customWidth="1"/>
  </cols>
  <sheetData>
    <row r="1" spans="1:30" ht="18.75">
      <c r="A1" s="392" t="s">
        <v>102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3" spans="1:30"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1:30" ht="15" customHeight="1">
      <c r="A4" s="376" t="s">
        <v>98</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1:30">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row>
    <row r="6" spans="1:30">
      <c r="A6" s="376"/>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row>
    <row r="7" spans="1:30">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row>
    <row r="8" spans="1:30"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row>
    <row r="9" spans="1:30" ht="15" customHeight="1">
      <c r="A9" s="376" t="s">
        <v>99</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row>
    <row r="10" spans="1:30">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row>
    <row r="11" spans="1:30">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row>
    <row r="12" spans="1:30">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row>
    <row r="13" spans="1:30"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row>
    <row r="15" spans="1:30">
      <c r="A15" s="393" t="s">
        <v>24</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row>
    <row r="16" spans="1:30">
      <c r="A16" s="394"/>
      <c r="B16" s="395"/>
      <c r="C16" s="390" t="s">
        <v>11</v>
      </c>
      <c r="D16" s="381"/>
      <c r="E16" s="390" t="s">
        <v>12</v>
      </c>
      <c r="F16" s="382"/>
      <c r="G16" s="381" t="s">
        <v>13</v>
      </c>
      <c r="H16" s="381"/>
      <c r="I16" s="390" t="s">
        <v>14</v>
      </c>
      <c r="J16" s="382"/>
      <c r="K16" s="381" t="s">
        <v>15</v>
      </c>
      <c r="L16" s="381"/>
      <c r="M16" s="390" t="s">
        <v>16</v>
      </c>
      <c r="N16" s="382"/>
      <c r="O16" s="381" t="s">
        <v>17</v>
      </c>
      <c r="P16" s="381"/>
      <c r="Q16" s="390" t="s">
        <v>18</v>
      </c>
      <c r="R16" s="382"/>
      <c r="S16" s="381" t="s">
        <v>19</v>
      </c>
      <c r="T16" s="381"/>
      <c r="U16" s="390" t="s">
        <v>20</v>
      </c>
      <c r="V16" s="382"/>
      <c r="W16" s="381" t="s">
        <v>21</v>
      </c>
      <c r="X16" s="382"/>
      <c r="Y16" s="381" t="s">
        <v>154</v>
      </c>
      <c r="Z16" s="382"/>
      <c r="AA16" s="381" t="s">
        <v>164</v>
      </c>
      <c r="AB16" s="382"/>
      <c r="AC16" s="381" t="s">
        <v>193</v>
      </c>
      <c r="AD16" s="382"/>
    </row>
    <row r="17" spans="1:33" ht="30">
      <c r="A17" s="405"/>
      <c r="B17" s="406"/>
      <c r="C17" s="42" t="s">
        <v>45</v>
      </c>
      <c r="D17" s="43" t="s">
        <v>44</v>
      </c>
      <c r="E17" s="42" t="s">
        <v>45</v>
      </c>
      <c r="F17" s="43" t="s">
        <v>44</v>
      </c>
      <c r="G17" s="42" t="s">
        <v>45</v>
      </c>
      <c r="H17" s="43" t="s">
        <v>44</v>
      </c>
      <c r="I17" s="42" t="s">
        <v>45</v>
      </c>
      <c r="J17" s="43" t="s">
        <v>44</v>
      </c>
      <c r="K17" s="42" t="s">
        <v>45</v>
      </c>
      <c r="L17" s="43" t="s">
        <v>44</v>
      </c>
      <c r="M17" s="42" t="s">
        <v>45</v>
      </c>
      <c r="N17" s="43" t="s">
        <v>44</v>
      </c>
      <c r="O17" s="42" t="s">
        <v>45</v>
      </c>
      <c r="P17" s="43" t="s">
        <v>44</v>
      </c>
      <c r="Q17" s="42" t="s">
        <v>45</v>
      </c>
      <c r="R17" s="43" t="s">
        <v>44</v>
      </c>
      <c r="S17" s="42" t="s">
        <v>45</v>
      </c>
      <c r="T17" s="43" t="s">
        <v>44</v>
      </c>
      <c r="U17" s="42" t="s">
        <v>45</v>
      </c>
      <c r="V17" s="43" t="s">
        <v>44</v>
      </c>
      <c r="W17" s="42" t="s">
        <v>45</v>
      </c>
      <c r="X17" s="197" t="s">
        <v>44</v>
      </c>
      <c r="Y17" s="42" t="s">
        <v>45</v>
      </c>
      <c r="Z17" s="197" t="s">
        <v>44</v>
      </c>
      <c r="AA17" s="42" t="s">
        <v>45</v>
      </c>
      <c r="AB17" s="197" t="s">
        <v>44</v>
      </c>
      <c r="AC17" s="42" t="s">
        <v>45</v>
      </c>
      <c r="AD17" s="197" t="s">
        <v>44</v>
      </c>
    </row>
    <row r="18" spans="1:33" s="32" customFormat="1" ht="30">
      <c r="A18" s="385" t="s">
        <v>35</v>
      </c>
      <c r="B18" s="318" t="s">
        <v>158</v>
      </c>
      <c r="C18" s="200">
        <f>C20+'B2'!C18</f>
        <v>10327</v>
      </c>
      <c r="D18" s="319">
        <v>100</v>
      </c>
      <c r="E18" s="200">
        <f>E20+'B2'!E18</f>
        <v>10529</v>
      </c>
      <c r="F18" s="319">
        <v>100</v>
      </c>
      <c r="G18" s="200">
        <f>G20+'B2'!G18</f>
        <v>10594</v>
      </c>
      <c r="H18" s="319">
        <v>100</v>
      </c>
      <c r="I18" s="200">
        <f>I20+'B2'!I18</f>
        <v>10723</v>
      </c>
      <c r="J18" s="319">
        <v>100</v>
      </c>
      <c r="K18" s="200">
        <f>K20+'B2'!K18</f>
        <v>10953</v>
      </c>
      <c r="L18" s="319">
        <v>100</v>
      </c>
      <c r="M18" s="200">
        <f>M20+'B2'!M18</f>
        <v>11054</v>
      </c>
      <c r="N18" s="319">
        <v>100</v>
      </c>
      <c r="O18" s="200">
        <f>O20+'B2'!O18</f>
        <v>11338</v>
      </c>
      <c r="P18" s="319">
        <v>100</v>
      </c>
      <c r="Q18" s="200">
        <f>Q20+'B2'!Q18</f>
        <v>11534</v>
      </c>
      <c r="R18" s="319">
        <v>100</v>
      </c>
      <c r="S18" s="200">
        <f>S20+'B2'!S18</f>
        <v>11506</v>
      </c>
      <c r="T18" s="319">
        <v>100</v>
      </c>
      <c r="U18" s="200">
        <f>U20+'B2'!U18</f>
        <v>11357</v>
      </c>
      <c r="V18" s="319">
        <v>100</v>
      </c>
      <c r="W18" s="200">
        <f>W20+'B2'!W18</f>
        <v>11334</v>
      </c>
      <c r="X18" s="319">
        <v>100</v>
      </c>
      <c r="Y18" s="200">
        <f>Y20+'B2'!Y18</f>
        <v>11423</v>
      </c>
      <c r="Z18" s="201">
        <v>100</v>
      </c>
      <c r="AA18" s="200">
        <f>AA20+'B2'!AA18</f>
        <v>11679</v>
      </c>
      <c r="AB18" s="201">
        <v>100</v>
      </c>
      <c r="AC18" s="200">
        <f>AC20+'B2'!AC18</f>
        <v>12162</v>
      </c>
      <c r="AD18" s="201">
        <v>100</v>
      </c>
    </row>
    <row r="19" spans="1:33" ht="30">
      <c r="A19" s="398"/>
      <c r="B19" s="315" t="s">
        <v>142</v>
      </c>
      <c r="C19" s="143">
        <f t="shared" ref="C19:W19" si="0">SUM(C20:C21)</f>
        <v>474</v>
      </c>
      <c r="D19" s="185">
        <f>C19/C18*100</f>
        <v>4.5899099448048801</v>
      </c>
      <c r="E19" s="143">
        <f t="shared" si="0"/>
        <v>535</v>
      </c>
      <c r="F19" s="145">
        <f>E19/E18*100</f>
        <v>5.0812042929053094</v>
      </c>
      <c r="G19" s="144">
        <f t="shared" si="0"/>
        <v>488</v>
      </c>
      <c r="H19" s="185">
        <f>G19/G18*100</f>
        <v>4.6063809703605818</v>
      </c>
      <c r="I19" s="143">
        <f t="shared" si="0"/>
        <v>499</v>
      </c>
      <c r="J19" s="145">
        <f>I19/I18*100</f>
        <v>4.6535484472628932</v>
      </c>
      <c r="K19" s="144">
        <f t="shared" si="0"/>
        <v>480</v>
      </c>
      <c r="L19" s="185">
        <f>K19/K18*100</f>
        <v>4.3823609969871269</v>
      </c>
      <c r="M19" s="143">
        <f t="shared" si="0"/>
        <v>497</v>
      </c>
      <c r="N19" s="145">
        <f>M19/M18*100</f>
        <v>4.4961100054278997</v>
      </c>
      <c r="O19" s="144">
        <f t="shared" si="0"/>
        <v>521</v>
      </c>
      <c r="P19" s="145">
        <f>O19/O18*100</f>
        <v>4.5951666960663262</v>
      </c>
      <c r="Q19" s="143">
        <f t="shared" si="0"/>
        <v>556</v>
      </c>
      <c r="R19" s="145">
        <f>Q19/Q18*100</f>
        <v>4.8205306051673311</v>
      </c>
      <c r="S19" s="144">
        <f t="shared" si="0"/>
        <v>605</v>
      </c>
      <c r="T19" s="145">
        <f>S19/S18*100</f>
        <v>5.2581261950286802</v>
      </c>
      <c r="U19" s="84">
        <f t="shared" si="0"/>
        <v>570</v>
      </c>
      <c r="V19" s="145">
        <f>U19/U18*100</f>
        <v>5.0189310557365499</v>
      </c>
      <c r="W19" s="144">
        <f t="shared" si="0"/>
        <v>602</v>
      </c>
      <c r="X19" s="145">
        <f>W19/W18*100</f>
        <v>5.3114522675136753</v>
      </c>
      <c r="Y19" s="144">
        <f t="shared" ref="Y19:AA19" si="1">SUM(Y20:Y21)</f>
        <v>579</v>
      </c>
      <c r="Z19" s="145">
        <f>Y19/Y18*100</f>
        <v>5.0687210014882256</v>
      </c>
      <c r="AA19" s="144">
        <f t="shared" si="1"/>
        <v>500</v>
      </c>
      <c r="AB19" s="145">
        <f>AA19/AA18*100</f>
        <v>4.281188457915917</v>
      </c>
      <c r="AC19" s="144">
        <f t="shared" ref="AC19" si="2">SUM(AC20:AC21)</f>
        <v>486</v>
      </c>
      <c r="AD19" s="145">
        <f>AC19/AC18*100</f>
        <v>3.996053280710409</v>
      </c>
    </row>
    <row r="20" spans="1:33">
      <c r="A20" s="398"/>
      <c r="B20" s="316" t="s">
        <v>27</v>
      </c>
      <c r="C20" s="143">
        <v>389</v>
      </c>
      <c r="D20" s="185">
        <f>C20/C19*100</f>
        <v>82.067510548523202</v>
      </c>
      <c r="E20" s="143">
        <v>392</v>
      </c>
      <c r="F20" s="145">
        <f>E20/E19*100</f>
        <v>73.271028037383175</v>
      </c>
      <c r="G20" s="144">
        <v>391</v>
      </c>
      <c r="H20" s="145">
        <f>G20/G19*100</f>
        <v>80.122950819672127</v>
      </c>
      <c r="I20" s="186">
        <v>387</v>
      </c>
      <c r="J20" s="145">
        <f>I20/I19*100</f>
        <v>77.555110220440881</v>
      </c>
      <c r="K20" s="144">
        <v>364</v>
      </c>
      <c r="L20" s="145">
        <f>K20/K19*100</f>
        <v>75.833333333333329</v>
      </c>
      <c r="M20" s="143">
        <v>357</v>
      </c>
      <c r="N20" s="145">
        <f>M20/M19*100</f>
        <v>71.83098591549296</v>
      </c>
      <c r="O20" s="144">
        <v>353</v>
      </c>
      <c r="P20" s="145">
        <f>O20/O19*100</f>
        <v>67.754318618042234</v>
      </c>
      <c r="Q20" s="143">
        <v>372</v>
      </c>
      <c r="R20" s="145">
        <f>Q20/Q19*100</f>
        <v>66.906474820143885</v>
      </c>
      <c r="S20" s="146">
        <v>411</v>
      </c>
      <c r="T20" s="145">
        <f>S20/S19*100</f>
        <v>67.933884297520663</v>
      </c>
      <c r="U20" s="58">
        <v>393</v>
      </c>
      <c r="V20" s="145">
        <f>U20/U19*100</f>
        <v>68.94736842105263</v>
      </c>
      <c r="W20" s="97">
        <v>416</v>
      </c>
      <c r="X20" s="145">
        <f>W20/W19*100</f>
        <v>69.102990033222582</v>
      </c>
      <c r="Y20" s="97">
        <v>397</v>
      </c>
      <c r="Z20" s="145">
        <f>Y20/Y19*100</f>
        <v>68.566493955094984</v>
      </c>
      <c r="AA20" s="97">
        <v>370</v>
      </c>
      <c r="AB20" s="145">
        <f>AA20/AA19*100</f>
        <v>74</v>
      </c>
      <c r="AC20" s="97">
        <v>392</v>
      </c>
      <c r="AD20" s="145">
        <f>AC20/AC19*100</f>
        <v>80.658436213991763</v>
      </c>
    </row>
    <row r="21" spans="1:33">
      <c r="A21" s="386"/>
      <c r="B21" s="317" t="s">
        <v>101</v>
      </c>
      <c r="C21" s="107">
        <v>85</v>
      </c>
      <c r="D21" s="311">
        <f>C21/C19*100</f>
        <v>17.932489451476794</v>
      </c>
      <c r="E21" s="107">
        <v>143</v>
      </c>
      <c r="F21" s="184">
        <f>E21/E19*100</f>
        <v>26.728971962616821</v>
      </c>
      <c r="G21" s="312">
        <v>97</v>
      </c>
      <c r="H21" s="184">
        <f>G21/G19*100</f>
        <v>19.877049180327869</v>
      </c>
      <c r="I21" s="107">
        <v>112</v>
      </c>
      <c r="J21" s="184">
        <f>I21/I19*100</f>
        <v>22.444889779559119</v>
      </c>
      <c r="K21" s="312">
        <v>116</v>
      </c>
      <c r="L21" s="184">
        <f>K21/K19*100</f>
        <v>24.166666666666668</v>
      </c>
      <c r="M21" s="107">
        <v>140</v>
      </c>
      <c r="N21" s="184">
        <f>M21/M19*100</f>
        <v>28.169014084507044</v>
      </c>
      <c r="O21" s="313">
        <v>168</v>
      </c>
      <c r="P21" s="184">
        <f>O21/O19*100</f>
        <v>32.245681381957773</v>
      </c>
      <c r="Q21" s="107">
        <v>184</v>
      </c>
      <c r="R21" s="184">
        <f>Q21/Q19*100</f>
        <v>33.093525179856115</v>
      </c>
      <c r="S21" s="314">
        <v>194</v>
      </c>
      <c r="T21" s="184">
        <f>S21/S19*100</f>
        <v>32.066115702479337</v>
      </c>
      <c r="U21" s="188">
        <v>177</v>
      </c>
      <c r="V21" s="184">
        <f>U21/U19*100</f>
        <v>31.05263157894737</v>
      </c>
      <c r="W21" s="152">
        <v>186</v>
      </c>
      <c r="X21" s="184">
        <f>W21/W19*100</f>
        <v>30.897009966777411</v>
      </c>
      <c r="Y21" s="152">
        <v>182</v>
      </c>
      <c r="Z21" s="184">
        <f>Y21/Y19*100</f>
        <v>31.433506044905009</v>
      </c>
      <c r="AA21" s="152">
        <v>130</v>
      </c>
      <c r="AB21" s="184">
        <f>AA21/AA19*100</f>
        <v>26</v>
      </c>
      <c r="AC21" s="152">
        <v>94</v>
      </c>
      <c r="AD21" s="184">
        <f>AC21/AC19*100</f>
        <v>19.34156378600823</v>
      </c>
    </row>
    <row r="22" spans="1:33" s="32" customFormat="1" ht="30">
      <c r="A22" s="398" t="s">
        <v>38</v>
      </c>
      <c r="B22" s="318" t="s">
        <v>158</v>
      </c>
      <c r="C22" s="200">
        <f>C24+'B2'!C21</f>
        <v>5307</v>
      </c>
      <c r="D22" s="319">
        <v>100</v>
      </c>
      <c r="E22" s="200">
        <f>E24+'B2'!E21</f>
        <v>5398</v>
      </c>
      <c r="F22" s="319">
        <v>100</v>
      </c>
      <c r="G22" s="200">
        <f>G24+'B2'!G21</f>
        <v>5432</v>
      </c>
      <c r="H22" s="319">
        <v>100</v>
      </c>
      <c r="I22" s="200">
        <f>I24+'B2'!I21</f>
        <v>5584</v>
      </c>
      <c r="J22" s="319">
        <v>100</v>
      </c>
      <c r="K22" s="200">
        <f>K24+'B2'!K21</f>
        <v>5729</v>
      </c>
      <c r="L22" s="319">
        <v>100</v>
      </c>
      <c r="M22" s="200">
        <f>M24+'B2'!M21</f>
        <v>5691</v>
      </c>
      <c r="N22" s="319">
        <v>100</v>
      </c>
      <c r="O22" s="200">
        <f>O24+'B2'!O21</f>
        <v>5782</v>
      </c>
      <c r="P22" s="319">
        <v>100</v>
      </c>
      <c r="Q22" s="200">
        <f>Q24+'B2'!Q21</f>
        <v>5874</v>
      </c>
      <c r="R22" s="319">
        <v>100</v>
      </c>
      <c r="S22" s="200">
        <f>S24+'B2'!S21</f>
        <v>5999</v>
      </c>
      <c r="T22" s="319">
        <v>100</v>
      </c>
      <c r="U22" s="200">
        <f>U24+'B2'!U21</f>
        <v>6007</v>
      </c>
      <c r="V22" s="319">
        <v>100</v>
      </c>
      <c r="W22" s="200">
        <f>W24+'B2'!W21</f>
        <v>5989</v>
      </c>
      <c r="X22" s="319">
        <v>100</v>
      </c>
      <c r="Y22" s="200">
        <f>Y24+'B2'!Y21</f>
        <v>5999</v>
      </c>
      <c r="Z22" s="201">
        <v>100</v>
      </c>
      <c r="AA22" s="200">
        <f>AA24+'B2'!AA21</f>
        <v>6059</v>
      </c>
      <c r="AB22" s="201">
        <v>100</v>
      </c>
      <c r="AC22" s="200">
        <f>AC24+'B2'!AC21</f>
        <v>6149</v>
      </c>
      <c r="AD22" s="201">
        <v>100</v>
      </c>
    </row>
    <row r="23" spans="1:33" ht="30" customHeight="1">
      <c r="A23" s="398"/>
      <c r="B23" s="281" t="s">
        <v>142</v>
      </c>
      <c r="C23" s="143">
        <f t="shared" ref="C23:W23" si="3">SUM(C24:C25)</f>
        <v>269</v>
      </c>
      <c r="D23" s="185">
        <f>C23/C22*100</f>
        <v>5.0687770868664028</v>
      </c>
      <c r="E23" s="143">
        <f t="shared" si="3"/>
        <v>317</v>
      </c>
      <c r="F23" s="145">
        <f>E23/E22*100</f>
        <v>5.8725453871804367</v>
      </c>
      <c r="G23" s="144">
        <f t="shared" si="3"/>
        <v>413</v>
      </c>
      <c r="H23" s="185">
        <f>G23/G22*100</f>
        <v>7.6030927835051543</v>
      </c>
      <c r="I23" s="143">
        <f t="shared" si="3"/>
        <v>313</v>
      </c>
      <c r="J23" s="145">
        <f>I23/I22*100</f>
        <v>5.605300859598854</v>
      </c>
      <c r="K23" s="144">
        <f t="shared" si="3"/>
        <v>340</v>
      </c>
      <c r="L23" s="145">
        <f>K23/K22*100</f>
        <v>5.9347181008902083</v>
      </c>
      <c r="M23" s="143">
        <f t="shared" si="3"/>
        <v>310</v>
      </c>
      <c r="N23" s="145">
        <f>M23/M22*100</f>
        <v>5.4471973291161486</v>
      </c>
      <c r="O23" s="144">
        <f t="shared" si="3"/>
        <v>293</v>
      </c>
      <c r="P23" s="145">
        <f>O23/O22*100</f>
        <v>5.0674507090971979</v>
      </c>
      <c r="Q23" s="143">
        <f t="shared" si="3"/>
        <v>296</v>
      </c>
      <c r="R23" s="145">
        <f>Q23/Q22*100</f>
        <v>5.0391556009533538</v>
      </c>
      <c r="S23" s="144">
        <f t="shared" si="3"/>
        <v>335</v>
      </c>
      <c r="T23" s="145">
        <f>S23/S22*100</f>
        <v>5.5842640440073348</v>
      </c>
      <c r="U23" s="84">
        <f t="shared" si="3"/>
        <v>349</v>
      </c>
      <c r="V23" s="145">
        <f>U23/U22*100</f>
        <v>5.8098884634592975</v>
      </c>
      <c r="W23" s="144">
        <f t="shared" si="3"/>
        <v>338</v>
      </c>
      <c r="X23" s="145">
        <f>W23/W22*100</f>
        <v>5.643680080146936</v>
      </c>
      <c r="Y23" s="144">
        <f t="shared" ref="Y23:AA23" si="4">SUM(Y24:Y25)</f>
        <v>326</v>
      </c>
      <c r="Z23" s="145">
        <f>Y23/Y22*100</f>
        <v>5.4342390398399738</v>
      </c>
      <c r="AA23" s="144">
        <f t="shared" si="4"/>
        <v>288</v>
      </c>
      <c r="AB23" s="145">
        <f>AA23/AA22*100</f>
        <v>4.7532596137976562</v>
      </c>
      <c r="AC23" s="144">
        <f t="shared" ref="AC23" si="5">SUM(AC24:AC25)</f>
        <v>259</v>
      </c>
      <c r="AD23" s="145">
        <f>AC23/AC22*100</f>
        <v>4.2120670027646776</v>
      </c>
    </row>
    <row r="24" spans="1:33">
      <c r="A24" s="398"/>
      <c r="B24" s="195" t="s">
        <v>27</v>
      </c>
      <c r="C24" s="67">
        <v>221</v>
      </c>
      <c r="D24" s="145">
        <f>C24/C23*100</f>
        <v>82.156133828996275</v>
      </c>
      <c r="E24" s="67">
        <v>232</v>
      </c>
      <c r="F24" s="145">
        <f>E24/E23*100</f>
        <v>73.186119873817034</v>
      </c>
      <c r="G24" s="57">
        <v>242</v>
      </c>
      <c r="H24" s="145">
        <f>G24/G23*100</f>
        <v>58.595641646489106</v>
      </c>
      <c r="I24" s="143">
        <v>222</v>
      </c>
      <c r="J24" s="145">
        <f>I24/I23*100</f>
        <v>70.926517571884986</v>
      </c>
      <c r="K24" s="57">
        <v>209</v>
      </c>
      <c r="L24" s="145">
        <f>K24/K23*100</f>
        <v>61.470588235294123</v>
      </c>
      <c r="M24" s="67">
        <v>192</v>
      </c>
      <c r="N24" s="145">
        <f>M24/M23*100</f>
        <v>61.935483870967744</v>
      </c>
      <c r="O24" s="57">
        <v>191</v>
      </c>
      <c r="P24" s="145">
        <f>O24/O23*100</f>
        <v>65.187713310580207</v>
      </c>
      <c r="Q24" s="67">
        <v>193</v>
      </c>
      <c r="R24" s="145">
        <f>Q24/Q23*100</f>
        <v>65.202702702702695</v>
      </c>
      <c r="S24" s="146">
        <v>206</v>
      </c>
      <c r="T24" s="145">
        <f>S24/S23*100</f>
        <v>61.492537313432841</v>
      </c>
      <c r="U24" s="58">
        <v>215</v>
      </c>
      <c r="V24" s="145">
        <f>U24/U23*100</f>
        <v>61.604584527220631</v>
      </c>
      <c r="W24" s="97">
        <v>200</v>
      </c>
      <c r="X24" s="145">
        <f>W24/W23*100</f>
        <v>59.171597633136095</v>
      </c>
      <c r="Y24" s="97">
        <v>209</v>
      </c>
      <c r="Z24" s="145">
        <f>Y24/Y23*100</f>
        <v>64.110429447852752</v>
      </c>
      <c r="AA24" s="97">
        <v>190</v>
      </c>
      <c r="AB24" s="145">
        <f>AA24/AA23*100</f>
        <v>65.972222222222214</v>
      </c>
      <c r="AC24" s="97">
        <v>193</v>
      </c>
      <c r="AD24" s="145">
        <f>AC24/AC23*100</f>
        <v>74.517374517374506</v>
      </c>
    </row>
    <row r="25" spans="1:33">
      <c r="A25" s="386"/>
      <c r="B25" s="196" t="s">
        <v>101</v>
      </c>
      <c r="C25" s="188">
        <v>48</v>
      </c>
      <c r="D25" s="184">
        <f>C25/C23*100</f>
        <v>17.843866171003718</v>
      </c>
      <c r="E25" s="188">
        <v>85</v>
      </c>
      <c r="F25" s="184">
        <f>E25/E23*100</f>
        <v>26.813880126182966</v>
      </c>
      <c r="G25" s="152">
        <v>171</v>
      </c>
      <c r="H25" s="184">
        <f>G25/G23*100</f>
        <v>41.404358353510894</v>
      </c>
      <c r="I25" s="188">
        <v>91</v>
      </c>
      <c r="J25" s="184">
        <f>I25/I23*100</f>
        <v>29.073482428115017</v>
      </c>
      <c r="K25" s="152">
        <v>131</v>
      </c>
      <c r="L25" s="184">
        <f>K25/K23*100</f>
        <v>38.529411764705884</v>
      </c>
      <c r="M25" s="188">
        <v>118</v>
      </c>
      <c r="N25" s="184">
        <f>M25/M23*100</f>
        <v>38.064516129032256</v>
      </c>
      <c r="O25" s="189">
        <v>102</v>
      </c>
      <c r="P25" s="184">
        <f>O25/O23*100</f>
        <v>34.8122866894198</v>
      </c>
      <c r="Q25" s="188">
        <v>103</v>
      </c>
      <c r="R25" s="184">
        <f>Q25/Q23*100</f>
        <v>34.797297297297298</v>
      </c>
      <c r="S25" s="152">
        <v>129</v>
      </c>
      <c r="T25" s="184">
        <f>S25/S23*100</f>
        <v>38.507462686567159</v>
      </c>
      <c r="U25" s="188">
        <v>134</v>
      </c>
      <c r="V25" s="184">
        <f>U25/U23*100</f>
        <v>38.395415472779369</v>
      </c>
      <c r="W25" s="152">
        <v>138</v>
      </c>
      <c r="X25" s="184">
        <f>W25/W23*100</f>
        <v>40.828402366863905</v>
      </c>
      <c r="Y25" s="152">
        <v>117</v>
      </c>
      <c r="Z25" s="184">
        <f>Y25/Y23*100</f>
        <v>35.889570552147241</v>
      </c>
      <c r="AA25" s="152">
        <v>98</v>
      </c>
      <c r="AB25" s="184">
        <f>AA25/AA23*100</f>
        <v>34.027777777777779</v>
      </c>
      <c r="AC25" s="152">
        <v>66</v>
      </c>
      <c r="AD25" s="184">
        <f>AC25/AC23*100</f>
        <v>25.482625482625483</v>
      </c>
    </row>
    <row r="26" spans="1:33" s="32" customFormat="1" ht="30">
      <c r="A26" s="385" t="s">
        <v>36</v>
      </c>
      <c r="B26" s="318" t="s">
        <v>158</v>
      </c>
      <c r="C26" s="309">
        <f>C28+'B2'!C24</f>
        <v>22871</v>
      </c>
      <c r="D26" s="319">
        <v>100</v>
      </c>
      <c r="E26" s="309">
        <f>E28+'B2'!E24</f>
        <v>23650</v>
      </c>
      <c r="F26" s="319">
        <v>100</v>
      </c>
      <c r="G26" s="309">
        <f>G28+'B2'!G24</f>
        <v>24368</v>
      </c>
      <c r="H26" s="319">
        <v>100</v>
      </c>
      <c r="I26" s="309">
        <f>I28+'B2'!I24</f>
        <v>24970</v>
      </c>
      <c r="J26" s="201">
        <v>100</v>
      </c>
      <c r="K26" s="309">
        <f>K28+'B2'!K24</f>
        <v>25859</v>
      </c>
      <c r="L26" s="201">
        <v>100</v>
      </c>
      <c r="M26" s="309">
        <f>M28+'B2'!M24</f>
        <v>26305</v>
      </c>
      <c r="N26" s="201">
        <v>100</v>
      </c>
      <c r="O26" s="309">
        <f>O28+'B2'!O24</f>
        <v>26779</v>
      </c>
      <c r="P26" s="201">
        <v>100</v>
      </c>
      <c r="Q26" s="309">
        <f>Q28+'B2'!Q24</f>
        <v>27350</v>
      </c>
      <c r="R26" s="201">
        <v>100</v>
      </c>
      <c r="S26" s="309">
        <f>S28+'B2'!S24</f>
        <v>27578</v>
      </c>
      <c r="T26" s="201">
        <v>100</v>
      </c>
      <c r="U26" s="309">
        <f>U28+'B2'!U24</f>
        <v>27986</v>
      </c>
      <c r="V26" s="201">
        <v>100</v>
      </c>
      <c r="W26" s="309">
        <f>W28+'B2'!W24</f>
        <v>28231</v>
      </c>
      <c r="X26" s="201">
        <v>100</v>
      </c>
      <c r="Y26" s="309">
        <f>Y28+'B2'!Y24</f>
        <v>28213</v>
      </c>
      <c r="Z26" s="201">
        <v>100</v>
      </c>
      <c r="AA26" s="309">
        <f>AA28+'B2'!AA24</f>
        <v>29059</v>
      </c>
      <c r="AB26" s="201">
        <v>100</v>
      </c>
      <c r="AC26" s="309">
        <f>AC28+'B2'!AC24</f>
        <v>29727</v>
      </c>
      <c r="AD26" s="201">
        <v>100</v>
      </c>
      <c r="AE26" s="8"/>
      <c r="AF26" s="8"/>
      <c r="AG26" s="8"/>
    </row>
    <row r="27" spans="1:33" ht="30">
      <c r="A27" s="398"/>
      <c r="B27" s="281" t="s">
        <v>142</v>
      </c>
      <c r="C27" s="143">
        <f t="shared" ref="C27:W27" si="6">SUM(C28:C29)</f>
        <v>1000</v>
      </c>
      <c r="D27" s="145">
        <f>C27/C26*100</f>
        <v>4.3723492632591485</v>
      </c>
      <c r="E27" s="143">
        <f t="shared" si="6"/>
        <v>1315</v>
      </c>
      <c r="F27" s="145">
        <f>E27/E26*100</f>
        <v>5.5602536997885839</v>
      </c>
      <c r="G27" s="144">
        <f t="shared" si="6"/>
        <v>1158</v>
      </c>
      <c r="H27" s="145">
        <f>G27/G26*100</f>
        <v>4.7521339461588967</v>
      </c>
      <c r="I27" s="143">
        <f t="shared" si="6"/>
        <v>1228</v>
      </c>
      <c r="J27" s="145">
        <f>I27/I26*100</f>
        <v>4.9179014817781335</v>
      </c>
      <c r="K27" s="144">
        <f t="shared" si="6"/>
        <v>1274</v>
      </c>
      <c r="L27" s="145">
        <f>K27/K26*100</f>
        <v>4.9267179705325033</v>
      </c>
      <c r="M27" s="143">
        <f t="shared" si="6"/>
        <v>1233</v>
      </c>
      <c r="N27" s="145">
        <f>M27/M26*100</f>
        <v>4.6873218019387952</v>
      </c>
      <c r="O27" s="144">
        <f t="shared" si="6"/>
        <v>1284</v>
      </c>
      <c r="P27" s="145">
        <f>O27/O26*100</f>
        <v>4.7948018970088508</v>
      </c>
      <c r="Q27" s="143">
        <f t="shared" si="6"/>
        <v>1351</v>
      </c>
      <c r="R27" s="145">
        <f>Q27/Q26*100</f>
        <v>4.9396709323583181</v>
      </c>
      <c r="S27" s="144">
        <f t="shared" si="6"/>
        <v>1436</v>
      </c>
      <c r="T27" s="145">
        <f>S27/S26*100</f>
        <v>5.2070490971063892</v>
      </c>
      <c r="U27" s="84">
        <f t="shared" si="6"/>
        <v>1523</v>
      </c>
      <c r="V27" s="145">
        <f>U27/U26*100</f>
        <v>5.4420067176445368</v>
      </c>
      <c r="W27" s="144">
        <f t="shared" si="6"/>
        <v>1495</v>
      </c>
      <c r="X27" s="145">
        <f>W27/W26*100</f>
        <v>5.2955970387163047</v>
      </c>
      <c r="Y27" s="144">
        <f t="shared" ref="Y27:AA27" si="7">SUM(Y28:Y29)</f>
        <v>1402</v>
      </c>
      <c r="Z27" s="145">
        <f>Y27/Y26*100</f>
        <v>4.9693403750044309</v>
      </c>
      <c r="AA27" s="144">
        <f t="shared" si="7"/>
        <v>1244</v>
      </c>
      <c r="AB27" s="145">
        <f>AA27/AA26*100</f>
        <v>4.2809456622733064</v>
      </c>
      <c r="AC27" s="144">
        <f t="shared" ref="AC27" si="8">SUM(AC28:AC29)</f>
        <v>1105</v>
      </c>
      <c r="AD27" s="145">
        <f>AC27/AC26*100</f>
        <v>3.7171594846435903</v>
      </c>
    </row>
    <row r="28" spans="1:33">
      <c r="A28" s="398"/>
      <c r="B28" s="195" t="s">
        <v>27</v>
      </c>
      <c r="C28" s="67">
        <v>831</v>
      </c>
      <c r="D28" s="145">
        <f>C28/C27*100</f>
        <v>83.1</v>
      </c>
      <c r="E28" s="67">
        <v>808</v>
      </c>
      <c r="F28" s="145">
        <f>E28/E27*100</f>
        <v>61.444866920152087</v>
      </c>
      <c r="G28" s="57">
        <v>833</v>
      </c>
      <c r="H28" s="145">
        <f>G28/G27*100</f>
        <v>71.934369602763383</v>
      </c>
      <c r="I28" s="186">
        <v>864</v>
      </c>
      <c r="J28" s="145">
        <f>I28/I27*100</f>
        <v>70.358306188925084</v>
      </c>
      <c r="K28" s="57">
        <v>868</v>
      </c>
      <c r="L28" s="145">
        <f>K28/K27*100</f>
        <v>68.131868131868131</v>
      </c>
      <c r="M28" s="67">
        <v>804</v>
      </c>
      <c r="N28" s="145">
        <f>M28/M27*100</f>
        <v>65.206812652068123</v>
      </c>
      <c r="O28" s="57">
        <v>753</v>
      </c>
      <c r="P28" s="145">
        <f>O28/O27*100</f>
        <v>58.644859813084118</v>
      </c>
      <c r="Q28" s="67">
        <v>738</v>
      </c>
      <c r="R28" s="145">
        <f>Q28/Q27*100</f>
        <v>54.626202812731307</v>
      </c>
      <c r="S28" s="146">
        <v>760</v>
      </c>
      <c r="T28" s="145">
        <f>S28/S27*100</f>
        <v>52.924791086350979</v>
      </c>
      <c r="U28" s="58">
        <v>768</v>
      </c>
      <c r="V28" s="145">
        <f>U28/U27*100</f>
        <v>50.426789231779381</v>
      </c>
      <c r="W28" s="97">
        <v>778</v>
      </c>
      <c r="X28" s="145">
        <f>W28/W27*100</f>
        <v>52.040133779264217</v>
      </c>
      <c r="Y28" s="97">
        <v>748</v>
      </c>
      <c r="Z28" s="145">
        <f>Y28/Y27*100</f>
        <v>53.352353780313834</v>
      </c>
      <c r="AA28" s="97">
        <v>697</v>
      </c>
      <c r="AB28" s="145">
        <f>AA28/AA27*100</f>
        <v>56.028938906752416</v>
      </c>
      <c r="AC28" s="97">
        <v>680</v>
      </c>
      <c r="AD28" s="145">
        <f>AC28/AC27*100</f>
        <v>61.53846153846154</v>
      </c>
    </row>
    <row r="29" spans="1:33">
      <c r="A29" s="386"/>
      <c r="B29" s="196" t="s">
        <v>101</v>
      </c>
      <c r="C29" s="188">
        <v>169</v>
      </c>
      <c r="D29" s="184">
        <f>C29/C27*100</f>
        <v>16.900000000000002</v>
      </c>
      <c r="E29" s="188">
        <v>507</v>
      </c>
      <c r="F29" s="184">
        <f>E29/E27*100</f>
        <v>38.555133079847906</v>
      </c>
      <c r="G29" s="152">
        <v>325</v>
      </c>
      <c r="H29" s="184">
        <f>G29/G27*100</f>
        <v>28.065630397236614</v>
      </c>
      <c r="I29" s="188">
        <v>364</v>
      </c>
      <c r="J29" s="184">
        <f>I29/I27*100</f>
        <v>29.641693811074919</v>
      </c>
      <c r="K29" s="152">
        <v>406</v>
      </c>
      <c r="L29" s="184">
        <f>K29/K27*100</f>
        <v>31.868131868131865</v>
      </c>
      <c r="M29" s="188">
        <v>429</v>
      </c>
      <c r="N29" s="184">
        <f>M29/M27*100</f>
        <v>34.793187347931877</v>
      </c>
      <c r="O29" s="189">
        <v>531</v>
      </c>
      <c r="P29" s="184">
        <f>O29/O27*100</f>
        <v>41.355140186915889</v>
      </c>
      <c r="Q29" s="188">
        <v>613</v>
      </c>
      <c r="R29" s="184">
        <f>Q29/Q27*100</f>
        <v>45.373797187268686</v>
      </c>
      <c r="S29" s="152">
        <v>676</v>
      </c>
      <c r="T29" s="184">
        <f>S29/S27*100</f>
        <v>47.075208913649021</v>
      </c>
      <c r="U29" s="188">
        <v>755</v>
      </c>
      <c r="V29" s="184">
        <f>U29/U27*100</f>
        <v>49.573210768220619</v>
      </c>
      <c r="W29" s="152">
        <v>717</v>
      </c>
      <c r="X29" s="184">
        <f>W29/W27*100</f>
        <v>47.959866220735783</v>
      </c>
      <c r="Y29" s="152">
        <v>654</v>
      </c>
      <c r="Z29" s="184">
        <f>Y29/Y27*100</f>
        <v>46.647646219686159</v>
      </c>
      <c r="AA29" s="152">
        <v>547</v>
      </c>
      <c r="AB29" s="184">
        <f>AA29/AA27*100</f>
        <v>43.971061093247584</v>
      </c>
      <c r="AC29" s="152">
        <v>425</v>
      </c>
      <c r="AD29" s="184">
        <f>AC29/AC27*100</f>
        <v>38.461538461538467</v>
      </c>
    </row>
    <row r="30" spans="1:33" s="32" customFormat="1" ht="30" customHeight="1">
      <c r="A30" s="385" t="s">
        <v>37</v>
      </c>
      <c r="B30" s="195" t="s">
        <v>158</v>
      </c>
      <c r="C30" s="309">
        <f>C32+'B2'!C27</f>
        <v>4672</v>
      </c>
      <c r="D30" s="319">
        <v>100</v>
      </c>
      <c r="E30" s="309">
        <f>E32+'B2'!E27</f>
        <v>4754</v>
      </c>
      <c r="F30" s="319">
        <v>100</v>
      </c>
      <c r="G30" s="309">
        <f>G32+'B2'!G27</f>
        <v>4827</v>
      </c>
      <c r="H30" s="319">
        <v>100</v>
      </c>
      <c r="I30" s="309">
        <f>I32+'B2'!I27</f>
        <v>4909</v>
      </c>
      <c r="J30" s="319">
        <v>100</v>
      </c>
      <c r="K30" s="309">
        <f>K32+'B2'!K27</f>
        <v>4995</v>
      </c>
      <c r="L30" s="319">
        <v>100</v>
      </c>
      <c r="M30" s="309">
        <f>M32+'B2'!M27</f>
        <v>5140</v>
      </c>
      <c r="N30" s="319">
        <v>100</v>
      </c>
      <c r="O30" s="309">
        <f>O32+'B2'!O27</f>
        <v>5146</v>
      </c>
      <c r="P30" s="319">
        <v>100</v>
      </c>
      <c r="Q30" s="309">
        <f>Q32+'B2'!Q27</f>
        <v>5214</v>
      </c>
      <c r="R30" s="319">
        <v>100</v>
      </c>
      <c r="S30" s="309">
        <f>S32+'B2'!S27</f>
        <v>5306</v>
      </c>
      <c r="T30" s="319">
        <v>100</v>
      </c>
      <c r="U30" s="309">
        <f>U32+'B2'!U27</f>
        <v>5306</v>
      </c>
      <c r="V30" s="319">
        <v>100</v>
      </c>
      <c r="W30" s="309">
        <f>W32+'B2'!W27</f>
        <v>5316</v>
      </c>
      <c r="X30" s="319">
        <v>100</v>
      </c>
      <c r="Y30" s="309">
        <f>Y32+'B2'!Y27</f>
        <v>5272</v>
      </c>
      <c r="Z30" s="201">
        <v>100</v>
      </c>
      <c r="AA30" s="309">
        <f>AA32+'B2'!AA27</f>
        <v>5388</v>
      </c>
      <c r="AB30" s="201">
        <v>100</v>
      </c>
      <c r="AC30" s="309">
        <f>AC32+'B2'!AC27</f>
        <v>5449</v>
      </c>
      <c r="AD30" s="201">
        <v>100</v>
      </c>
    </row>
    <row r="31" spans="1:33" ht="30">
      <c r="A31" s="398"/>
      <c r="B31" s="281" t="s">
        <v>142</v>
      </c>
      <c r="C31" s="143">
        <f t="shared" ref="C31:W31" si="9">SUM(C32:C33)</f>
        <v>255</v>
      </c>
      <c r="D31" s="145">
        <f>C31/C30*100</f>
        <v>5.4580479452054798</v>
      </c>
      <c r="E31" s="143">
        <f t="shared" si="9"/>
        <v>212</v>
      </c>
      <c r="F31" s="145">
        <f>E31/E30*100</f>
        <v>4.4594026083298273</v>
      </c>
      <c r="G31" s="144">
        <f t="shared" si="9"/>
        <v>258</v>
      </c>
      <c r="H31" s="145">
        <f>G31/G30*100</f>
        <v>5.3449347420758233</v>
      </c>
      <c r="I31" s="143">
        <f t="shared" si="9"/>
        <v>249</v>
      </c>
      <c r="J31" s="145">
        <f>I31/I30*100</f>
        <v>5.0723161540028521</v>
      </c>
      <c r="K31" s="144">
        <f t="shared" si="9"/>
        <v>230</v>
      </c>
      <c r="L31" s="145">
        <f>K31/K30*100</f>
        <v>4.6046046046046047</v>
      </c>
      <c r="M31" s="143">
        <f t="shared" si="9"/>
        <v>259</v>
      </c>
      <c r="N31" s="145">
        <f>M31/M30*100</f>
        <v>5.0389105058365757</v>
      </c>
      <c r="O31" s="144">
        <f t="shared" si="9"/>
        <v>262</v>
      </c>
      <c r="P31" s="145">
        <f>O31/O30*100</f>
        <v>5.0913330742324137</v>
      </c>
      <c r="Q31" s="143">
        <f t="shared" si="9"/>
        <v>248</v>
      </c>
      <c r="R31" s="145">
        <f>Q31/Q30*100</f>
        <v>4.7564250095895666</v>
      </c>
      <c r="S31" s="144">
        <f t="shared" si="9"/>
        <v>238</v>
      </c>
      <c r="T31" s="145">
        <f>S31/S30*100</f>
        <v>4.4854881266490763</v>
      </c>
      <c r="U31" s="84">
        <f t="shared" si="9"/>
        <v>260</v>
      </c>
      <c r="V31" s="145">
        <f>U31/U30*100</f>
        <v>4.9001130795326047</v>
      </c>
      <c r="W31" s="144">
        <f t="shared" si="9"/>
        <v>251</v>
      </c>
      <c r="X31" s="145">
        <f>W31/W30*100</f>
        <v>4.7215951843491348</v>
      </c>
      <c r="Y31" s="144">
        <f t="shared" ref="Y31:AA31" si="10">SUM(Y32:Y33)</f>
        <v>256</v>
      </c>
      <c r="Z31" s="145">
        <f>Y31/Y30*100</f>
        <v>4.8558421851289832</v>
      </c>
      <c r="AA31" s="144">
        <f t="shared" si="10"/>
        <v>270</v>
      </c>
      <c r="AB31" s="145">
        <f>AA31/AA30*100</f>
        <v>5.0111358574610243</v>
      </c>
      <c r="AC31" s="144">
        <f t="shared" ref="AC31" si="11">SUM(AC32:AC33)</f>
        <v>245</v>
      </c>
      <c r="AD31" s="145">
        <f>AC31/AC30*100</f>
        <v>4.4962378418058355</v>
      </c>
    </row>
    <row r="32" spans="1:33">
      <c r="A32" s="398"/>
      <c r="B32" s="195" t="s">
        <v>27</v>
      </c>
      <c r="C32" s="67">
        <v>222</v>
      </c>
      <c r="D32" s="145">
        <f>C32/C31*100</f>
        <v>87.058823529411768</v>
      </c>
      <c r="E32" s="67">
        <v>190</v>
      </c>
      <c r="F32" s="145">
        <f>E32/E31*100</f>
        <v>89.622641509433961</v>
      </c>
      <c r="G32" s="57">
        <v>203</v>
      </c>
      <c r="H32" s="145">
        <f>G32/G31*100</f>
        <v>78.68217054263566</v>
      </c>
      <c r="I32" s="67">
        <v>205</v>
      </c>
      <c r="J32" s="145">
        <f>I32/I31*100</f>
        <v>82.329317269076313</v>
      </c>
      <c r="K32" s="57">
        <v>187</v>
      </c>
      <c r="L32" s="145">
        <f>K32/K31*100</f>
        <v>81.304347826086953</v>
      </c>
      <c r="M32" s="67">
        <v>213</v>
      </c>
      <c r="N32" s="145">
        <f>M32/M31*100</f>
        <v>82.239382239382238</v>
      </c>
      <c r="O32" s="57">
        <v>215</v>
      </c>
      <c r="P32" s="145">
        <f>O32/O31*100</f>
        <v>82.061068702290072</v>
      </c>
      <c r="Q32" s="67">
        <v>208</v>
      </c>
      <c r="R32" s="145">
        <f>Q32/Q31*100</f>
        <v>83.870967741935488</v>
      </c>
      <c r="S32" s="146">
        <v>192</v>
      </c>
      <c r="T32" s="145">
        <f>S32/S31*100</f>
        <v>80.672268907563023</v>
      </c>
      <c r="U32" s="190">
        <v>204</v>
      </c>
      <c r="V32" s="145">
        <f>U32/U31*100</f>
        <v>78.461538461538467</v>
      </c>
      <c r="W32" s="97">
        <v>197</v>
      </c>
      <c r="X32" s="145">
        <f>W32/W31*100</f>
        <v>78.486055776892428</v>
      </c>
      <c r="Y32" s="97">
        <v>202</v>
      </c>
      <c r="Z32" s="145">
        <f>Y32/Y31*100</f>
        <v>78.90625</v>
      </c>
      <c r="AA32" s="97">
        <v>208</v>
      </c>
      <c r="AB32" s="145">
        <f>AA32/AA31*100</f>
        <v>77.037037037037038</v>
      </c>
      <c r="AC32" s="97">
        <v>210</v>
      </c>
      <c r="AD32" s="145">
        <f>AC32/AC31*100</f>
        <v>85.714285714285708</v>
      </c>
    </row>
    <row r="33" spans="1:30" ht="15.75" thickBot="1">
      <c r="A33" s="399"/>
      <c r="B33" s="75" t="s">
        <v>101</v>
      </c>
      <c r="C33" s="191">
        <v>33</v>
      </c>
      <c r="D33" s="179">
        <f>C33/C31*100</f>
        <v>12.941176470588237</v>
      </c>
      <c r="E33" s="191">
        <v>22</v>
      </c>
      <c r="F33" s="179">
        <f>E33/E31*100</f>
        <v>10.377358490566039</v>
      </c>
      <c r="G33" s="192">
        <v>55</v>
      </c>
      <c r="H33" s="179">
        <f>G33/G31*100</f>
        <v>21.31782945736434</v>
      </c>
      <c r="I33" s="191">
        <v>44</v>
      </c>
      <c r="J33" s="179">
        <f>I33/I31*100</f>
        <v>17.670682730923694</v>
      </c>
      <c r="K33" s="192">
        <v>43</v>
      </c>
      <c r="L33" s="179">
        <f>K33/K31*100</f>
        <v>18.695652173913043</v>
      </c>
      <c r="M33" s="191">
        <v>46</v>
      </c>
      <c r="N33" s="179">
        <f>M33/M31*100</f>
        <v>17.760617760617762</v>
      </c>
      <c r="O33" s="193">
        <v>47</v>
      </c>
      <c r="P33" s="179">
        <f>O33/O31*100</f>
        <v>17.938931297709924</v>
      </c>
      <c r="Q33" s="191">
        <v>40</v>
      </c>
      <c r="R33" s="179">
        <f>Q33/Q31*100</f>
        <v>16.129032258064516</v>
      </c>
      <c r="S33" s="192">
        <v>46</v>
      </c>
      <c r="T33" s="179">
        <f>S33/S31*100</f>
        <v>19.327731092436977</v>
      </c>
      <c r="U33" s="191">
        <v>56</v>
      </c>
      <c r="V33" s="179">
        <f>U33/U31*100</f>
        <v>21.53846153846154</v>
      </c>
      <c r="W33" s="192">
        <v>54</v>
      </c>
      <c r="X33" s="179">
        <f>W33/W31*100</f>
        <v>21.513944223107568</v>
      </c>
      <c r="Y33" s="192">
        <v>54</v>
      </c>
      <c r="Z33" s="179">
        <f>Y33/Y31*100</f>
        <v>21.09375</v>
      </c>
      <c r="AA33" s="192">
        <v>62</v>
      </c>
      <c r="AB33" s="179">
        <f>AA33/AA31*100</f>
        <v>22.962962962962962</v>
      </c>
      <c r="AC33" s="192">
        <v>35</v>
      </c>
      <c r="AD33" s="179">
        <f>AC33/AC31*100</f>
        <v>14.285714285714285</v>
      </c>
    </row>
    <row r="34" spans="1:30" s="32" customFormat="1" ht="30.75" thickTop="1">
      <c r="A34" s="400" t="s">
        <v>3</v>
      </c>
      <c r="B34" s="195" t="s">
        <v>158</v>
      </c>
      <c r="C34" s="187">
        <f>C36+'B2'!C30</f>
        <v>223957</v>
      </c>
      <c r="D34" s="319">
        <v>100</v>
      </c>
      <c r="E34" s="187">
        <f>E36+'B2'!E30</f>
        <v>221746</v>
      </c>
      <c r="F34" s="319">
        <v>100</v>
      </c>
      <c r="G34" s="187">
        <f>G36+'B2'!G30</f>
        <v>219975</v>
      </c>
      <c r="H34" s="319">
        <v>100</v>
      </c>
      <c r="I34" s="187">
        <f>I36+'B2'!I30</f>
        <v>218861</v>
      </c>
      <c r="J34" s="319">
        <v>100</v>
      </c>
      <c r="K34" s="187">
        <f>K36+'B2'!K30</f>
        <v>221350</v>
      </c>
      <c r="L34" s="319">
        <v>100</v>
      </c>
      <c r="M34" s="187">
        <f>M36+'B2'!M30</f>
        <v>221631</v>
      </c>
      <c r="N34" s="319">
        <v>100</v>
      </c>
      <c r="O34" s="187">
        <f>O36+'B2'!O30</f>
        <v>223406</v>
      </c>
      <c r="P34" s="319">
        <v>100</v>
      </c>
      <c r="Q34" s="187">
        <f>Q36+'B2'!Q30</f>
        <v>226868</v>
      </c>
      <c r="R34" s="319">
        <v>100</v>
      </c>
      <c r="S34" s="187">
        <f>S36+'B2'!S30</f>
        <v>227876</v>
      </c>
      <c r="T34" s="319">
        <v>100</v>
      </c>
      <c r="U34" s="187">
        <f>U36+'B2'!U30</f>
        <v>229001</v>
      </c>
      <c r="V34" s="319">
        <v>100</v>
      </c>
      <c r="W34" s="187">
        <f>W36+'B2'!W30</f>
        <v>230952</v>
      </c>
      <c r="X34" s="319">
        <v>100</v>
      </c>
      <c r="Y34" s="187">
        <f>Y36+'B2'!Y30</f>
        <v>233674</v>
      </c>
      <c r="Z34" s="201">
        <v>100</v>
      </c>
      <c r="AA34" s="187">
        <f>AA36+'B2'!AA30</f>
        <v>239733</v>
      </c>
      <c r="AB34" s="201">
        <v>100</v>
      </c>
      <c r="AC34" s="187">
        <f>AC36+'B2'!AC30</f>
        <v>247095</v>
      </c>
      <c r="AD34" s="201">
        <v>100</v>
      </c>
    </row>
    <row r="35" spans="1:30" ht="30">
      <c r="A35" s="401"/>
      <c r="B35" s="281" t="s">
        <v>142</v>
      </c>
      <c r="C35" s="143">
        <f t="shared" ref="C35:W35" si="12">SUM(C36:C37)</f>
        <v>9954</v>
      </c>
      <c r="D35" s="145">
        <f>C35/C34*100</f>
        <v>4.444603205079547</v>
      </c>
      <c r="E35" s="143">
        <f t="shared" si="12"/>
        <v>10573</v>
      </c>
      <c r="F35" s="145">
        <f>E35/E34*100</f>
        <v>4.7680679696589792</v>
      </c>
      <c r="G35" s="144">
        <f t="shared" si="12"/>
        <v>10924</v>
      </c>
      <c r="H35" s="145">
        <f>G35/G34*100</f>
        <v>4.9660188657802022</v>
      </c>
      <c r="I35" s="143">
        <f t="shared" si="12"/>
        <v>10826</v>
      </c>
      <c r="J35" s="145">
        <f>I35/I34*100</f>
        <v>4.9465185665787867</v>
      </c>
      <c r="K35" s="144">
        <f t="shared" si="12"/>
        <v>10715</v>
      </c>
      <c r="L35" s="145">
        <f>K35/K34*100</f>
        <v>4.8407499435283485</v>
      </c>
      <c r="M35" s="143">
        <f t="shared" si="12"/>
        <v>10369</v>
      </c>
      <c r="N35" s="145">
        <f>M35/M34*100</f>
        <v>4.678497141645348</v>
      </c>
      <c r="O35" s="144">
        <f t="shared" si="12"/>
        <v>9962</v>
      </c>
      <c r="P35" s="145">
        <f>O35/O34*100</f>
        <v>4.4591461285730913</v>
      </c>
      <c r="Q35" s="143">
        <f t="shared" si="12"/>
        <v>10038</v>
      </c>
      <c r="R35" s="145">
        <f>Q35/Q34*100</f>
        <v>4.424599326480597</v>
      </c>
      <c r="S35" s="144">
        <f t="shared" si="12"/>
        <v>10539</v>
      </c>
      <c r="T35" s="145">
        <f>S35/S34*100</f>
        <v>4.6248837086836696</v>
      </c>
      <c r="U35" s="84">
        <f t="shared" si="12"/>
        <v>10746</v>
      </c>
      <c r="V35" s="145">
        <f>U35/U34*100</f>
        <v>4.6925559277033724</v>
      </c>
      <c r="W35" s="144">
        <f t="shared" si="12"/>
        <v>10674</v>
      </c>
      <c r="X35" s="145">
        <f>W35/W34*100</f>
        <v>4.621739582250858</v>
      </c>
      <c r="Y35" s="144">
        <f t="shared" ref="Y35:AA35" si="13">SUM(Y36:Y37)</f>
        <v>10401</v>
      </c>
      <c r="Z35" s="145">
        <f>Y35/Y34*100</f>
        <v>4.4510728621926274</v>
      </c>
      <c r="AA35" s="144">
        <f t="shared" si="13"/>
        <v>9834</v>
      </c>
      <c r="AB35" s="145">
        <f>AA35/AA34*100</f>
        <v>4.1020635456945849</v>
      </c>
      <c r="AC35" s="144">
        <f t="shared" ref="AC35" si="14">SUM(AC36:AC37)</f>
        <v>9728</v>
      </c>
      <c r="AD35" s="145">
        <f>AC35/AC34*100</f>
        <v>3.9369473279507883</v>
      </c>
    </row>
    <row r="36" spans="1:30">
      <c r="A36" s="401"/>
      <c r="B36" s="195" t="s">
        <v>27</v>
      </c>
      <c r="C36" s="67">
        <v>7487</v>
      </c>
      <c r="D36" s="145">
        <f>C36/C35*100</f>
        <v>75.215993570423947</v>
      </c>
      <c r="E36" s="67">
        <v>7233</v>
      </c>
      <c r="F36" s="145">
        <f>E36/E35*100</f>
        <v>68.410101201172807</v>
      </c>
      <c r="G36" s="57">
        <v>7203</v>
      </c>
      <c r="H36" s="145">
        <f>G36/G35*100</f>
        <v>65.937385573050165</v>
      </c>
      <c r="I36" s="67">
        <v>7093</v>
      </c>
      <c r="J36" s="145">
        <f>I36/I35*100</f>
        <v>65.518196933308701</v>
      </c>
      <c r="K36" s="57">
        <v>7033</v>
      </c>
      <c r="L36" s="145">
        <f>K36/K35*100</f>
        <v>65.63695753616426</v>
      </c>
      <c r="M36" s="67">
        <v>6793</v>
      </c>
      <c r="N36" s="145">
        <f>M36/M35*100</f>
        <v>65.512585591667474</v>
      </c>
      <c r="O36" s="57">
        <v>6660</v>
      </c>
      <c r="P36" s="145">
        <f>O36/O35*100</f>
        <v>66.854045372415186</v>
      </c>
      <c r="Q36" s="67">
        <v>6617</v>
      </c>
      <c r="R36" s="145">
        <f>Q36/Q35*100</f>
        <v>65.919505877664875</v>
      </c>
      <c r="S36" s="146">
        <v>6716</v>
      </c>
      <c r="T36" s="145">
        <f>S36/S35*100</f>
        <v>63.725211120599681</v>
      </c>
      <c r="U36" s="190">
        <v>6726</v>
      </c>
      <c r="V36" s="145">
        <f>U36/U35*100</f>
        <v>62.590731434952538</v>
      </c>
      <c r="W36" s="97">
        <v>6665</v>
      </c>
      <c r="X36" s="145">
        <f>W36/W35*100</f>
        <v>62.441446505527452</v>
      </c>
      <c r="Y36" s="97">
        <v>6664</v>
      </c>
      <c r="Z36" s="145">
        <f>Y36/Y35*100</f>
        <v>64.07076242668974</v>
      </c>
      <c r="AA36" s="97">
        <v>6648</v>
      </c>
      <c r="AB36" s="145">
        <f>AA36/AA35*100</f>
        <v>67.602196461256867</v>
      </c>
      <c r="AC36" s="97">
        <v>6888</v>
      </c>
      <c r="AD36" s="145">
        <f>AC36/AC35*100</f>
        <v>70.805921052631575</v>
      </c>
    </row>
    <row r="37" spans="1:30">
      <c r="A37" s="387"/>
      <c r="B37" s="196" t="s">
        <v>101</v>
      </c>
      <c r="C37" s="188">
        <v>2467</v>
      </c>
      <c r="D37" s="184">
        <f>C37/C35*100</f>
        <v>24.784006429576049</v>
      </c>
      <c r="E37" s="188">
        <v>3340</v>
      </c>
      <c r="F37" s="184">
        <f>E37/E35*100</f>
        <v>31.589898798827203</v>
      </c>
      <c r="G37" s="152">
        <v>3721</v>
      </c>
      <c r="H37" s="184">
        <f>G37/G35*100</f>
        <v>34.062614426949835</v>
      </c>
      <c r="I37" s="188">
        <v>3733</v>
      </c>
      <c r="J37" s="184">
        <f>I37/I35*100</f>
        <v>34.481803066691299</v>
      </c>
      <c r="K37" s="152">
        <v>3682</v>
      </c>
      <c r="L37" s="184">
        <f>K37/K35*100</f>
        <v>34.363042463835747</v>
      </c>
      <c r="M37" s="194">
        <v>3576</v>
      </c>
      <c r="N37" s="184">
        <f>M37/M35*100</f>
        <v>34.487414408332526</v>
      </c>
      <c r="O37" s="189">
        <v>3302</v>
      </c>
      <c r="P37" s="184">
        <f>O37/O35*100</f>
        <v>33.145954627584821</v>
      </c>
      <c r="Q37" s="188">
        <v>3421</v>
      </c>
      <c r="R37" s="184">
        <f>Q37/Q35*100</f>
        <v>34.080494122335125</v>
      </c>
      <c r="S37" s="152">
        <v>3823</v>
      </c>
      <c r="T37" s="184">
        <f>S37/S35*100</f>
        <v>36.274788879400319</v>
      </c>
      <c r="U37" s="188">
        <v>4020</v>
      </c>
      <c r="V37" s="184">
        <f>U37/U35*100</f>
        <v>37.409268565047462</v>
      </c>
      <c r="W37" s="152">
        <v>4009</v>
      </c>
      <c r="X37" s="184">
        <f>W37/W35*100</f>
        <v>37.558553494472555</v>
      </c>
      <c r="Y37" s="152">
        <v>3737</v>
      </c>
      <c r="Z37" s="184">
        <f>Y37/Y35*100</f>
        <v>35.92923757331026</v>
      </c>
      <c r="AA37" s="152">
        <v>3186</v>
      </c>
      <c r="AB37" s="184">
        <f>AA37/AA35*100</f>
        <v>32.397803538743133</v>
      </c>
      <c r="AC37" s="152">
        <v>2840</v>
      </c>
      <c r="AD37" s="184">
        <f>AC37/AC35*100</f>
        <v>29.194078947368425</v>
      </c>
    </row>
    <row r="38" spans="1:30">
      <c r="A38" s="15"/>
      <c r="B38" s="16"/>
      <c r="C38" s="14"/>
      <c r="D38" s="14"/>
      <c r="E38" s="14"/>
      <c r="F38" s="14"/>
      <c r="G38" s="14"/>
      <c r="H38" s="14"/>
      <c r="I38" s="14"/>
      <c r="J38" s="14"/>
      <c r="K38" s="14"/>
      <c r="L38" s="14"/>
      <c r="M38" s="14"/>
      <c r="N38" s="14"/>
      <c r="O38" s="14"/>
      <c r="P38" s="14"/>
      <c r="Q38" s="14"/>
      <c r="R38" s="14"/>
      <c r="S38" s="14"/>
      <c r="T38" s="14"/>
      <c r="U38" s="17"/>
      <c r="V38" s="14"/>
      <c r="W38" s="14"/>
      <c r="X38" s="13"/>
    </row>
    <row r="39" spans="1:30">
      <c r="A39" s="2" t="s">
        <v>25</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c r="A40" s="394"/>
      <c r="B40" s="395"/>
      <c r="C40" s="381" t="s">
        <v>11</v>
      </c>
      <c r="D40" s="381"/>
      <c r="E40" s="390" t="s">
        <v>12</v>
      </c>
      <c r="F40" s="382"/>
      <c r="G40" s="390" t="s">
        <v>13</v>
      </c>
      <c r="H40" s="381"/>
      <c r="I40" s="390" t="s">
        <v>14</v>
      </c>
      <c r="J40" s="382"/>
      <c r="K40" s="381" t="s">
        <v>15</v>
      </c>
      <c r="L40" s="381"/>
      <c r="M40" s="390" t="s">
        <v>16</v>
      </c>
      <c r="N40" s="382"/>
      <c r="O40" s="381" t="s">
        <v>17</v>
      </c>
      <c r="P40" s="381"/>
      <c r="Q40" s="390" t="s">
        <v>18</v>
      </c>
      <c r="R40" s="382"/>
      <c r="S40" s="381" t="s">
        <v>19</v>
      </c>
      <c r="T40" s="381"/>
      <c r="U40" s="390" t="s">
        <v>20</v>
      </c>
      <c r="V40" s="382"/>
      <c r="W40" s="381" t="s">
        <v>21</v>
      </c>
      <c r="X40" s="382"/>
      <c r="Y40" s="381" t="s">
        <v>154</v>
      </c>
      <c r="Z40" s="382"/>
      <c r="AA40" s="381" t="s">
        <v>164</v>
      </c>
      <c r="AB40" s="382"/>
      <c r="AC40" s="381" t="s">
        <v>193</v>
      </c>
      <c r="AD40" s="382"/>
    </row>
    <row r="41" spans="1:30" ht="30">
      <c r="A41" s="396"/>
      <c r="B41" s="397"/>
      <c r="C41" s="42" t="s">
        <v>45</v>
      </c>
      <c r="D41" s="43" t="s">
        <v>44</v>
      </c>
      <c r="E41" s="42" t="s">
        <v>45</v>
      </c>
      <c r="F41" s="43" t="s">
        <v>44</v>
      </c>
      <c r="G41" s="92" t="s">
        <v>45</v>
      </c>
      <c r="H41" s="93" t="s">
        <v>44</v>
      </c>
      <c r="I41" s="92" t="s">
        <v>45</v>
      </c>
      <c r="J41" s="93" t="s">
        <v>44</v>
      </c>
      <c r="K41" s="92" t="s">
        <v>45</v>
      </c>
      <c r="L41" s="93" t="s">
        <v>44</v>
      </c>
      <c r="M41" s="92" t="s">
        <v>45</v>
      </c>
      <c r="N41" s="93" t="s">
        <v>44</v>
      </c>
      <c r="O41" s="92" t="s">
        <v>45</v>
      </c>
      <c r="P41" s="93" t="s">
        <v>44</v>
      </c>
      <c r="Q41" s="92" t="s">
        <v>45</v>
      </c>
      <c r="R41" s="93" t="s">
        <v>44</v>
      </c>
      <c r="S41" s="92" t="s">
        <v>45</v>
      </c>
      <c r="T41" s="93" t="s">
        <v>44</v>
      </c>
      <c r="U41" s="92" t="s">
        <v>45</v>
      </c>
      <c r="V41" s="93" t="s">
        <v>44</v>
      </c>
      <c r="W41" s="92" t="s">
        <v>45</v>
      </c>
      <c r="X41" s="44" t="s">
        <v>44</v>
      </c>
      <c r="Y41" s="92" t="s">
        <v>45</v>
      </c>
      <c r="Z41" s="44" t="s">
        <v>44</v>
      </c>
      <c r="AA41" s="92" t="s">
        <v>45</v>
      </c>
      <c r="AB41" s="44" t="s">
        <v>44</v>
      </c>
      <c r="AC41" s="92" t="s">
        <v>45</v>
      </c>
      <c r="AD41" s="44" t="s">
        <v>44</v>
      </c>
    </row>
    <row r="42" spans="1:30" s="32" customFormat="1" ht="30">
      <c r="A42" s="385" t="s">
        <v>35</v>
      </c>
      <c r="B42" s="318" t="s">
        <v>159</v>
      </c>
      <c r="C42" s="200">
        <f>'B2'!C18</f>
        <v>9938</v>
      </c>
      <c r="D42" s="201">
        <v>100</v>
      </c>
      <c r="E42" s="200">
        <f>'B2'!E18</f>
        <v>10137</v>
      </c>
      <c r="F42" s="201">
        <v>100</v>
      </c>
      <c r="G42" s="200">
        <f>'B2'!G18</f>
        <v>10203</v>
      </c>
      <c r="H42" s="201">
        <v>100</v>
      </c>
      <c r="I42" s="200">
        <f>'B2'!I18</f>
        <v>10336</v>
      </c>
      <c r="J42" s="201">
        <v>100</v>
      </c>
      <c r="K42" s="200">
        <f>'B2'!K18</f>
        <v>10589</v>
      </c>
      <c r="L42" s="201">
        <v>100</v>
      </c>
      <c r="M42" s="200">
        <f>'B2'!M18</f>
        <v>10697</v>
      </c>
      <c r="N42" s="201">
        <v>100</v>
      </c>
      <c r="O42" s="200">
        <f>'B2'!O18</f>
        <v>10985</v>
      </c>
      <c r="P42" s="201">
        <v>100</v>
      </c>
      <c r="Q42" s="200">
        <f>'B2'!Q18</f>
        <v>11162</v>
      </c>
      <c r="R42" s="201">
        <v>100</v>
      </c>
      <c r="S42" s="200">
        <f>'B2'!S18</f>
        <v>11095</v>
      </c>
      <c r="T42" s="201">
        <v>100</v>
      </c>
      <c r="U42" s="200">
        <f>'B2'!U18</f>
        <v>10964</v>
      </c>
      <c r="V42" s="201">
        <v>100</v>
      </c>
      <c r="W42" s="200">
        <f>'B2'!W18</f>
        <v>10918</v>
      </c>
      <c r="X42" s="201">
        <v>100</v>
      </c>
      <c r="Y42" s="200">
        <f>'B2'!Y18</f>
        <v>11026</v>
      </c>
      <c r="Z42" s="201">
        <v>100</v>
      </c>
      <c r="AA42" s="200">
        <f>'B2'!AA18</f>
        <v>11309</v>
      </c>
      <c r="AB42" s="201">
        <v>100</v>
      </c>
      <c r="AC42" s="200">
        <f>'B2'!AC18</f>
        <v>11770</v>
      </c>
      <c r="AD42" s="201">
        <v>100</v>
      </c>
    </row>
    <row r="43" spans="1:30" ht="45">
      <c r="A43" s="398"/>
      <c r="B43" s="315" t="s">
        <v>143</v>
      </c>
      <c r="C43" s="329">
        <v>85</v>
      </c>
      <c r="D43" s="320">
        <f>C43/C42*100</f>
        <v>0.85530287784262427</v>
      </c>
      <c r="E43" s="301">
        <v>143</v>
      </c>
      <c r="F43" s="320">
        <f>E43/E42*100</f>
        <v>1.4106737693597711</v>
      </c>
      <c r="G43" s="302">
        <v>97</v>
      </c>
      <c r="H43" s="320">
        <f>G43/G42*100</f>
        <v>0.95070077428207389</v>
      </c>
      <c r="I43" s="301">
        <v>112</v>
      </c>
      <c r="J43" s="320">
        <f>I43/I42*100</f>
        <v>1.0835913312693499</v>
      </c>
      <c r="K43" s="321">
        <v>116</v>
      </c>
      <c r="L43" s="320">
        <f>K43/K42*100</f>
        <v>1.0954764378128246</v>
      </c>
      <c r="M43" s="302">
        <v>140</v>
      </c>
      <c r="N43" s="320">
        <f>M43/M42*100</f>
        <v>1.3087781621015238</v>
      </c>
      <c r="O43" s="301">
        <v>168</v>
      </c>
      <c r="P43" s="320">
        <f>O43/O42*100</f>
        <v>1.5293582157487484</v>
      </c>
      <c r="Q43" s="321">
        <v>184</v>
      </c>
      <c r="R43" s="320">
        <f>Q43/Q42*100</f>
        <v>1.6484500985486472</v>
      </c>
      <c r="S43" s="308">
        <v>194</v>
      </c>
      <c r="T43" s="320">
        <f>S43/S42*100</f>
        <v>1.7485353762956286</v>
      </c>
      <c r="U43" s="302">
        <v>177</v>
      </c>
      <c r="V43" s="320">
        <f>U43/U42*100</f>
        <v>1.6143743159430863</v>
      </c>
      <c r="W43" s="322">
        <v>186</v>
      </c>
      <c r="X43" s="320">
        <f>W43/W42*100</f>
        <v>1.7036087195457044</v>
      </c>
      <c r="Y43" s="322">
        <v>182</v>
      </c>
      <c r="Z43" s="320">
        <f>Y43/Y42*100</f>
        <v>1.650643932523127</v>
      </c>
      <c r="AA43" s="322">
        <v>130</v>
      </c>
      <c r="AB43" s="320">
        <f>AA43/AA42*100</f>
        <v>1.1495269254576002</v>
      </c>
      <c r="AC43" s="322">
        <f>AC21</f>
        <v>94</v>
      </c>
      <c r="AD43" s="320">
        <f>AC43/AC42*100</f>
        <v>0.79864061172472389</v>
      </c>
    </row>
    <row r="44" spans="1:30">
      <c r="A44" s="398"/>
      <c r="B44" s="316" t="s">
        <v>28</v>
      </c>
      <c r="C44" s="172">
        <v>52</v>
      </c>
      <c r="D44" s="145">
        <f>C44/C43*100</f>
        <v>61.176470588235297</v>
      </c>
      <c r="E44" s="87">
        <v>65</v>
      </c>
      <c r="F44" s="185">
        <f>E44/E43*100</f>
        <v>45.454545454545453</v>
      </c>
      <c r="G44" s="84">
        <v>65</v>
      </c>
      <c r="H44" s="145">
        <f>G44/G43*100</f>
        <v>67.010309278350505</v>
      </c>
      <c r="I44" s="87">
        <v>79</v>
      </c>
      <c r="J44" s="185">
        <f>I44/I43*100</f>
        <v>70.535714285714292</v>
      </c>
      <c r="K44" s="143">
        <v>79</v>
      </c>
      <c r="L44" s="145">
        <f>K44/K43*100</f>
        <v>68.103448275862064</v>
      </c>
      <c r="M44" s="84">
        <v>99</v>
      </c>
      <c r="N44" s="145">
        <f>M44/M43*100</f>
        <v>70.714285714285722</v>
      </c>
      <c r="O44" s="87">
        <v>114</v>
      </c>
      <c r="P44" s="185">
        <f>O44/O43*100</f>
        <v>67.857142857142861</v>
      </c>
      <c r="Q44" s="143">
        <v>137</v>
      </c>
      <c r="R44" s="145">
        <f>Q44/Q43*100</f>
        <v>74.456521739130437</v>
      </c>
      <c r="S44" s="146">
        <v>148</v>
      </c>
      <c r="T44" s="185">
        <f>S44/S43*100</f>
        <v>76.288659793814432</v>
      </c>
      <c r="U44" s="58">
        <v>139</v>
      </c>
      <c r="V44" s="145">
        <f>U44/U43*100</f>
        <v>78.531073446327682</v>
      </c>
      <c r="W44" s="173">
        <v>144</v>
      </c>
      <c r="X44" s="145">
        <f>W44/W43*100</f>
        <v>77.41935483870968</v>
      </c>
      <c r="Y44" s="173">
        <v>142</v>
      </c>
      <c r="Z44" s="145">
        <f>Y44/Y43*100</f>
        <v>78.021978021978029</v>
      </c>
      <c r="AA44" s="173">
        <v>95</v>
      </c>
      <c r="AB44" s="145">
        <f>AA44/AA43*100</f>
        <v>73.076923076923066</v>
      </c>
      <c r="AC44" s="173">
        <v>62</v>
      </c>
      <c r="AD44" s="145">
        <f>AC44/AC43*100</f>
        <v>65.957446808510639</v>
      </c>
    </row>
    <row r="45" spans="1:30" ht="30">
      <c r="A45" s="398"/>
      <c r="B45" s="316" t="s">
        <v>29</v>
      </c>
      <c r="C45" s="172">
        <v>7</v>
      </c>
      <c r="D45" s="145">
        <f>C45/C43*100</f>
        <v>8.235294117647058</v>
      </c>
      <c r="E45" s="87">
        <v>6</v>
      </c>
      <c r="F45" s="185">
        <f>E45/E43*100</f>
        <v>4.1958041958041958</v>
      </c>
      <c r="G45" s="84">
        <v>3</v>
      </c>
      <c r="H45" s="145">
        <f>G45/G43*100</f>
        <v>3.0927835051546393</v>
      </c>
      <c r="I45" s="87">
        <v>1</v>
      </c>
      <c r="J45" s="185">
        <f>I45/I43*100</f>
        <v>0.89285714285714279</v>
      </c>
      <c r="K45" s="143">
        <v>3</v>
      </c>
      <c r="L45" s="145">
        <f>K45/K43*100</f>
        <v>2.5862068965517242</v>
      </c>
      <c r="M45" s="84">
        <v>2</v>
      </c>
      <c r="N45" s="145">
        <f>M45/M43*100</f>
        <v>1.4285714285714286</v>
      </c>
      <c r="O45" s="87">
        <v>10</v>
      </c>
      <c r="P45" s="185">
        <f>O45/O43*100</f>
        <v>5.9523809523809517</v>
      </c>
      <c r="Q45" s="143">
        <v>3</v>
      </c>
      <c r="R45" s="145">
        <f>Q45/Q43*100</f>
        <v>1.6304347826086956</v>
      </c>
      <c r="S45" s="174">
        <v>4</v>
      </c>
      <c r="T45" s="185">
        <f>S45/S43*100</f>
        <v>2.0618556701030926</v>
      </c>
      <c r="U45" s="187">
        <v>4</v>
      </c>
      <c r="V45" s="145">
        <f>U45/U43*100</f>
        <v>2.2598870056497176</v>
      </c>
      <c r="W45" s="175">
        <v>7</v>
      </c>
      <c r="X45" s="145">
        <f>W45/W43*100</f>
        <v>3.763440860215054</v>
      </c>
      <c r="Y45" s="175">
        <v>5</v>
      </c>
      <c r="Z45" s="145">
        <f>Y45/Y43*100</f>
        <v>2.7472527472527473</v>
      </c>
      <c r="AA45" s="175">
        <v>6</v>
      </c>
      <c r="AB45" s="145">
        <f>AA45/AA43*100</f>
        <v>4.6153846153846159</v>
      </c>
      <c r="AC45" s="175">
        <v>5</v>
      </c>
      <c r="AD45" s="145">
        <f>AC45/AC43*100</f>
        <v>5.3191489361702127</v>
      </c>
    </row>
    <row r="46" spans="1:30">
      <c r="A46" s="398"/>
      <c r="B46" s="316" t="s">
        <v>30</v>
      </c>
      <c r="C46" s="172">
        <v>6</v>
      </c>
      <c r="D46" s="145">
        <f>C46/C43*100</f>
        <v>7.0588235294117645</v>
      </c>
      <c r="E46" s="87">
        <v>8</v>
      </c>
      <c r="F46" s="185">
        <f>E46/E43*100</f>
        <v>5.5944055944055942</v>
      </c>
      <c r="G46" s="84">
        <v>11</v>
      </c>
      <c r="H46" s="145">
        <f>G46/G43*100</f>
        <v>11.340206185567011</v>
      </c>
      <c r="I46" s="87">
        <v>16</v>
      </c>
      <c r="J46" s="185">
        <f>I46/I43*100</f>
        <v>14.285714285714285</v>
      </c>
      <c r="K46" s="326">
        <v>20</v>
      </c>
      <c r="L46" s="145">
        <f>K46/K43*100</f>
        <v>17.241379310344829</v>
      </c>
      <c r="M46" s="84">
        <v>32</v>
      </c>
      <c r="N46" s="145">
        <f>M46/M43*100</f>
        <v>22.857142857142858</v>
      </c>
      <c r="O46" s="87">
        <v>38</v>
      </c>
      <c r="P46" s="185">
        <f>O46/O43*100</f>
        <v>22.61904761904762</v>
      </c>
      <c r="Q46" s="326">
        <v>40</v>
      </c>
      <c r="R46" s="145">
        <f>Q46/Q43*100</f>
        <v>21.739130434782609</v>
      </c>
      <c r="S46" s="176">
        <v>38</v>
      </c>
      <c r="T46" s="185">
        <f>S46/S43*100</f>
        <v>19.587628865979383</v>
      </c>
      <c r="U46" s="84">
        <v>31</v>
      </c>
      <c r="V46" s="145">
        <f>U46/U43*100</f>
        <v>17.514124293785311</v>
      </c>
      <c r="W46" s="177">
        <v>32</v>
      </c>
      <c r="X46" s="145">
        <f>W46/W43*100</f>
        <v>17.20430107526882</v>
      </c>
      <c r="Y46" s="177">
        <v>26</v>
      </c>
      <c r="Z46" s="145">
        <f>Y46/Y43*100</f>
        <v>14.285714285714285</v>
      </c>
      <c r="AA46" s="177">
        <v>27</v>
      </c>
      <c r="AB46" s="145">
        <f>AA46/AA43*100</f>
        <v>20.76923076923077</v>
      </c>
      <c r="AC46" s="177">
        <v>22</v>
      </c>
      <c r="AD46" s="145">
        <f>AC46/AC43*100</f>
        <v>23.404255319148938</v>
      </c>
    </row>
    <row r="47" spans="1:30" ht="30">
      <c r="A47" s="398"/>
      <c r="B47" s="316" t="s">
        <v>31</v>
      </c>
      <c r="C47" s="172">
        <v>4</v>
      </c>
      <c r="D47" s="145">
        <f>C47/C43*100</f>
        <v>4.7058823529411766</v>
      </c>
      <c r="E47" s="87">
        <v>5</v>
      </c>
      <c r="F47" s="185">
        <f>E47/E43*100</f>
        <v>3.4965034965034967</v>
      </c>
      <c r="G47" s="84">
        <v>4</v>
      </c>
      <c r="H47" s="145">
        <f>G47/G43*100</f>
        <v>4.1237113402061851</v>
      </c>
      <c r="I47" s="87">
        <v>6</v>
      </c>
      <c r="J47" s="185">
        <f>I47/I43*100</f>
        <v>5.3571428571428568</v>
      </c>
      <c r="K47" s="67">
        <v>2</v>
      </c>
      <c r="L47" s="145">
        <f>K47/K43*100</f>
        <v>1.7241379310344827</v>
      </c>
      <c r="M47" s="84">
        <v>1</v>
      </c>
      <c r="N47" s="145">
        <f>M47/M43*100</f>
        <v>0.7142857142857143</v>
      </c>
      <c r="O47" s="87">
        <v>1</v>
      </c>
      <c r="P47" s="185">
        <f>O47/O43*100</f>
        <v>0.59523809523809523</v>
      </c>
      <c r="Q47" s="67">
        <v>1</v>
      </c>
      <c r="R47" s="145">
        <f>Q47/Q43*100</f>
        <v>0.54347826086956519</v>
      </c>
      <c r="S47" s="332">
        <v>0</v>
      </c>
      <c r="T47" s="333">
        <f>S47/S43*100</f>
        <v>0</v>
      </c>
      <c r="U47" s="58">
        <v>1</v>
      </c>
      <c r="V47" s="145">
        <f>U47/U43*100</f>
        <v>0.56497175141242939</v>
      </c>
      <c r="W47" s="173">
        <v>1</v>
      </c>
      <c r="X47" s="145">
        <f>W47/W43*100</f>
        <v>0.53763440860215062</v>
      </c>
      <c r="Y47" s="173">
        <v>5</v>
      </c>
      <c r="Z47" s="145">
        <f>Y47/Y43*100</f>
        <v>2.7472527472527473</v>
      </c>
      <c r="AA47" s="173">
        <v>2</v>
      </c>
      <c r="AB47" s="145">
        <f>AA47/AA43*100</f>
        <v>1.5384615384615385</v>
      </c>
      <c r="AC47" s="173">
        <v>4</v>
      </c>
      <c r="AD47" s="145">
        <f>AC47/AC43*100</f>
        <v>4.2553191489361701</v>
      </c>
    </row>
    <row r="48" spans="1:30">
      <c r="A48" s="398"/>
      <c r="B48" s="316" t="s">
        <v>32</v>
      </c>
      <c r="C48" s="172">
        <v>10</v>
      </c>
      <c r="D48" s="145">
        <f>C48/C43*100</f>
        <v>11.76470588235294</v>
      </c>
      <c r="E48" s="87">
        <v>55</v>
      </c>
      <c r="F48" s="185">
        <f>E48/E43*100</f>
        <v>38.461538461538467</v>
      </c>
      <c r="G48" s="84">
        <v>5</v>
      </c>
      <c r="H48" s="145">
        <f>G48/G43*100</f>
        <v>5.1546391752577314</v>
      </c>
      <c r="I48" s="87">
        <v>4</v>
      </c>
      <c r="J48" s="185">
        <f>I48/I43*100</f>
        <v>3.5714285714285712</v>
      </c>
      <c r="K48" s="187">
        <v>4</v>
      </c>
      <c r="L48" s="145">
        <f>K48/K43*100</f>
        <v>3.4482758620689653</v>
      </c>
      <c r="M48" s="84">
        <v>4</v>
      </c>
      <c r="N48" s="145">
        <f>M48/M43*100</f>
        <v>2.8571428571428572</v>
      </c>
      <c r="O48" s="87">
        <v>3</v>
      </c>
      <c r="P48" s="185">
        <f>O48/O43*100</f>
        <v>1.7857142857142856</v>
      </c>
      <c r="Q48" s="187">
        <v>1</v>
      </c>
      <c r="R48" s="145">
        <f>Q48/Q43*100</f>
        <v>0.54347826086956519</v>
      </c>
      <c r="S48" s="333">
        <v>0</v>
      </c>
      <c r="T48" s="333">
        <f>S48/S43*100</f>
        <v>0</v>
      </c>
      <c r="U48" s="335">
        <v>0</v>
      </c>
      <c r="V48" s="336">
        <f>U48/U43*100</f>
        <v>0</v>
      </c>
      <c r="W48" s="333">
        <v>0</v>
      </c>
      <c r="X48" s="336">
        <f>W48/W43*100</f>
        <v>0</v>
      </c>
      <c r="Y48" s="333">
        <v>0</v>
      </c>
      <c r="Z48" s="336">
        <f>Y48/Y43*100</f>
        <v>0</v>
      </c>
      <c r="AA48" s="333">
        <v>0</v>
      </c>
      <c r="AB48" s="336">
        <f>AA48/AA43*100</f>
        <v>0</v>
      </c>
      <c r="AC48" s="333">
        <v>0</v>
      </c>
      <c r="AD48" s="336">
        <f>AC48/AC43*100</f>
        <v>0</v>
      </c>
    </row>
    <row r="49" spans="1:30">
      <c r="A49" s="398"/>
      <c r="B49" s="316" t="s">
        <v>33</v>
      </c>
      <c r="C49" s="172">
        <v>2</v>
      </c>
      <c r="D49" s="145">
        <f>C49/C43*100</f>
        <v>2.3529411764705883</v>
      </c>
      <c r="E49" s="87">
        <v>0</v>
      </c>
      <c r="F49" s="185">
        <f>E49/E43*100</f>
        <v>0</v>
      </c>
      <c r="G49" s="84">
        <v>3</v>
      </c>
      <c r="H49" s="145">
        <f>G49/G43*100</f>
        <v>3.0927835051546393</v>
      </c>
      <c r="I49" s="87">
        <v>2</v>
      </c>
      <c r="J49" s="185">
        <f>I49/I43*100</f>
        <v>1.7857142857142856</v>
      </c>
      <c r="K49" s="58">
        <v>4</v>
      </c>
      <c r="L49" s="145">
        <f>K49/K43*100</f>
        <v>3.4482758620689653</v>
      </c>
      <c r="M49" s="331">
        <v>0</v>
      </c>
      <c r="N49" s="145">
        <f>M49/M43*100</f>
        <v>0</v>
      </c>
      <c r="O49" s="87">
        <v>1</v>
      </c>
      <c r="P49" s="185">
        <f>O49/O43*100</f>
        <v>0.59523809523809523</v>
      </c>
      <c r="Q49" s="58">
        <v>1</v>
      </c>
      <c r="R49" s="145">
        <f>Q49/Q43*100</f>
        <v>0.54347826086956519</v>
      </c>
      <c r="S49" s="334">
        <v>0</v>
      </c>
      <c r="T49" s="333">
        <f>S49/S43*100</f>
        <v>0</v>
      </c>
      <c r="U49" s="337">
        <v>0</v>
      </c>
      <c r="V49" s="336">
        <f>U49/U43*100</f>
        <v>0</v>
      </c>
      <c r="W49" s="332">
        <v>0</v>
      </c>
      <c r="X49" s="336">
        <f>W49/W43*100</f>
        <v>0</v>
      </c>
      <c r="Y49" s="177">
        <v>1</v>
      </c>
      <c r="Z49" s="145">
        <f>Y49/Y43*100</f>
        <v>0.5494505494505495</v>
      </c>
      <c r="AA49" s="332">
        <v>0</v>
      </c>
      <c r="AB49" s="336">
        <f>AA49/AA43*100</f>
        <v>0</v>
      </c>
      <c r="AC49" s="363">
        <v>1</v>
      </c>
      <c r="AD49" s="336">
        <f>AC49/AC43*100</f>
        <v>1.0638297872340425</v>
      </c>
    </row>
    <row r="50" spans="1:30" ht="30.75" thickBot="1">
      <c r="A50" s="399"/>
      <c r="B50" s="324" t="s">
        <v>34</v>
      </c>
      <c r="C50" s="178">
        <v>4</v>
      </c>
      <c r="D50" s="179">
        <f>C50/C43*100</f>
        <v>4.7058823529411766</v>
      </c>
      <c r="E50" s="80">
        <v>4</v>
      </c>
      <c r="F50" s="325">
        <f>E50/E43*100</f>
        <v>2.7972027972027971</v>
      </c>
      <c r="G50" s="78">
        <v>6</v>
      </c>
      <c r="H50" s="179">
        <f>G50/G43*100</f>
        <v>6.1855670103092786</v>
      </c>
      <c r="I50" s="80">
        <v>4</v>
      </c>
      <c r="J50" s="325">
        <f>I50/I43*100</f>
        <v>3.5714285714285712</v>
      </c>
      <c r="K50" s="291">
        <v>4</v>
      </c>
      <c r="L50" s="179">
        <f>K50/K43*100</f>
        <v>3.4482758620689653</v>
      </c>
      <c r="M50" s="78">
        <v>2</v>
      </c>
      <c r="N50" s="179">
        <f>M50/M43*100</f>
        <v>1.4285714285714286</v>
      </c>
      <c r="O50" s="80">
        <v>1</v>
      </c>
      <c r="P50" s="325">
        <f>O50/O43*100</f>
        <v>0.59523809523809523</v>
      </c>
      <c r="Q50" s="291">
        <v>1</v>
      </c>
      <c r="R50" s="179">
        <f>Q50/Q43*100</f>
        <v>0.54347826086956519</v>
      </c>
      <c r="S50" s="181">
        <v>4</v>
      </c>
      <c r="T50" s="325">
        <f>S50/S43*100</f>
        <v>2.0618556701030926</v>
      </c>
      <c r="U50" s="328">
        <v>2</v>
      </c>
      <c r="V50" s="179">
        <f>U50/U43*100</f>
        <v>1.1299435028248588</v>
      </c>
      <c r="W50" s="182">
        <v>2</v>
      </c>
      <c r="X50" s="179">
        <f>W50/W43*100</f>
        <v>1.0752688172043012</v>
      </c>
      <c r="Y50" s="182">
        <v>3</v>
      </c>
      <c r="Z50" s="179">
        <f>Y50/Y43*100</f>
        <v>1.6483516483516485</v>
      </c>
      <c r="AA50" s="338">
        <v>0</v>
      </c>
      <c r="AB50" s="339">
        <f>AA50/AA43*100</f>
        <v>0</v>
      </c>
      <c r="AC50" s="338">
        <v>0</v>
      </c>
      <c r="AD50" s="339">
        <f>AC50/AC43*100</f>
        <v>0</v>
      </c>
    </row>
    <row r="51" spans="1:30" s="32" customFormat="1" ht="30.75" thickTop="1">
      <c r="A51" s="401" t="s">
        <v>3</v>
      </c>
      <c r="B51" s="327" t="s">
        <v>159</v>
      </c>
      <c r="C51" s="330">
        <f>'B2'!C30</f>
        <v>216470</v>
      </c>
      <c r="D51" s="310">
        <v>100</v>
      </c>
      <c r="E51" s="330">
        <f>'B2'!E30</f>
        <v>214513</v>
      </c>
      <c r="F51" s="310">
        <v>100</v>
      </c>
      <c r="G51" s="330">
        <f>'B2'!G30</f>
        <v>212772</v>
      </c>
      <c r="H51" s="310">
        <v>100</v>
      </c>
      <c r="I51" s="330">
        <f>'B2'!I30</f>
        <v>211768</v>
      </c>
      <c r="J51" s="310">
        <v>100</v>
      </c>
      <c r="K51" s="330">
        <f>'B2'!K30</f>
        <v>214317</v>
      </c>
      <c r="L51" s="310">
        <v>100</v>
      </c>
      <c r="M51" s="330">
        <f>'B2'!M30</f>
        <v>214838</v>
      </c>
      <c r="N51" s="310">
        <v>100</v>
      </c>
      <c r="O51" s="330">
        <f>'B2'!O30</f>
        <v>216746</v>
      </c>
      <c r="P51" s="310">
        <v>100</v>
      </c>
      <c r="Q51" s="330">
        <f>'B2'!Q30</f>
        <v>220251</v>
      </c>
      <c r="R51" s="310">
        <v>100</v>
      </c>
      <c r="S51" s="330">
        <f>'B2'!S30</f>
        <v>221160</v>
      </c>
      <c r="T51" s="310">
        <v>100</v>
      </c>
      <c r="U51" s="330">
        <f>'B2'!U30</f>
        <v>222275</v>
      </c>
      <c r="V51" s="310">
        <v>100</v>
      </c>
      <c r="W51" s="330">
        <f>'B2'!W30</f>
        <v>224287</v>
      </c>
      <c r="X51" s="310">
        <v>100</v>
      </c>
      <c r="Y51" s="330">
        <f>'B2'!Y30</f>
        <v>227010</v>
      </c>
      <c r="Z51" s="310">
        <v>100</v>
      </c>
      <c r="AA51" s="330">
        <f>'B2'!AA30</f>
        <v>233085</v>
      </c>
      <c r="AB51" s="310">
        <v>100</v>
      </c>
      <c r="AC51" s="330">
        <f>'B2'!AC30</f>
        <v>240207</v>
      </c>
      <c r="AD51" s="310">
        <v>100</v>
      </c>
    </row>
    <row r="52" spans="1:30" ht="45">
      <c r="A52" s="401"/>
      <c r="B52" s="281" t="s">
        <v>143</v>
      </c>
      <c r="C52" s="329">
        <v>2467</v>
      </c>
      <c r="D52" s="320">
        <f>C52/C51*100</f>
        <v>1.1396498360049891</v>
      </c>
      <c r="E52" s="301">
        <v>3340</v>
      </c>
      <c r="F52" s="320">
        <f>E52/E51*100</f>
        <v>1.5570151925524327</v>
      </c>
      <c r="G52" s="301">
        <v>3721</v>
      </c>
      <c r="H52" s="320">
        <f>G52/G51*100</f>
        <v>1.7488203335025285</v>
      </c>
      <c r="I52" s="301">
        <v>3733</v>
      </c>
      <c r="J52" s="320">
        <f>I52/I51*100</f>
        <v>1.762778134562351</v>
      </c>
      <c r="K52" s="323">
        <v>3682</v>
      </c>
      <c r="L52" s="320">
        <f>K52/K51*100</f>
        <v>1.718015836354559</v>
      </c>
      <c r="M52" s="301">
        <v>3576</v>
      </c>
      <c r="N52" s="320">
        <f>M52/M51*100</f>
        <v>1.6645100028858952</v>
      </c>
      <c r="O52" s="301">
        <v>3302</v>
      </c>
      <c r="P52" s="320">
        <f>O52/O51*100</f>
        <v>1.5234421857842821</v>
      </c>
      <c r="Q52" s="323">
        <v>3421</v>
      </c>
      <c r="R52" s="320">
        <f>Q52/Q51*100</f>
        <v>1.5532279081593274</v>
      </c>
      <c r="S52" s="323">
        <v>3823</v>
      </c>
      <c r="T52" s="320">
        <f>S52/S51*100</f>
        <v>1.728612769035992</v>
      </c>
      <c r="U52" s="323">
        <v>4020</v>
      </c>
      <c r="V52" s="320">
        <f>U52/U51*100</f>
        <v>1.8085704645146778</v>
      </c>
      <c r="W52" s="323">
        <v>4009</v>
      </c>
      <c r="X52" s="320">
        <f>W52/W51*100</f>
        <v>1.787441982816659</v>
      </c>
      <c r="Y52" s="323">
        <v>3737</v>
      </c>
      <c r="Z52" s="320">
        <f>Y52/Y51*100</f>
        <v>1.6461829875335887</v>
      </c>
      <c r="AA52" s="323">
        <v>3186</v>
      </c>
      <c r="AB52" s="320">
        <f>AA52/AA51*100</f>
        <v>1.3668833258253428</v>
      </c>
      <c r="AC52" s="323">
        <f>AC37</f>
        <v>2840</v>
      </c>
      <c r="AD52" s="320">
        <f>AC52/AC51*100</f>
        <v>1.1823135878638009</v>
      </c>
    </row>
    <row r="53" spans="1:30">
      <c r="A53" s="401"/>
      <c r="B53" s="195" t="s">
        <v>28</v>
      </c>
      <c r="C53" s="172">
        <v>834</v>
      </c>
      <c r="D53" s="145">
        <f>C53/C52*100</f>
        <v>33.806242399675718</v>
      </c>
      <c r="E53" s="87">
        <v>1008</v>
      </c>
      <c r="F53" s="145">
        <f>E53/E52*100</f>
        <v>30.179640718562872</v>
      </c>
      <c r="G53" s="87">
        <v>1437</v>
      </c>
      <c r="H53" s="145">
        <f>G53/G52*100</f>
        <v>38.61865090029562</v>
      </c>
      <c r="I53" s="87">
        <v>1537</v>
      </c>
      <c r="J53" s="145">
        <f>I53/I52*100</f>
        <v>41.173319046343423</v>
      </c>
      <c r="K53" s="176">
        <v>1601</v>
      </c>
      <c r="L53" s="145">
        <f>K53/K52*100</f>
        <v>43.481803367734926</v>
      </c>
      <c r="M53" s="87">
        <v>1594</v>
      </c>
      <c r="N53" s="145">
        <f>M53/M52*100</f>
        <v>44.574944071588369</v>
      </c>
      <c r="O53" s="87">
        <v>1490</v>
      </c>
      <c r="P53" s="145">
        <f>O53/O52*100</f>
        <v>45.124167171411266</v>
      </c>
      <c r="Q53" s="176">
        <v>1582</v>
      </c>
      <c r="R53" s="145">
        <f>Q53/Q52*100</f>
        <v>46.243788365974865</v>
      </c>
      <c r="S53" s="176">
        <v>1963</v>
      </c>
      <c r="T53" s="145">
        <f>S53/S52*100</f>
        <v>51.347109599790741</v>
      </c>
      <c r="U53" s="176">
        <v>2125</v>
      </c>
      <c r="V53" s="145">
        <f>U53/U52*100</f>
        <v>52.860696517412933</v>
      </c>
      <c r="W53" s="146">
        <v>2057</v>
      </c>
      <c r="X53" s="145">
        <f>W53/W52*100</f>
        <v>51.309553504614613</v>
      </c>
      <c r="Y53" s="146">
        <v>2017</v>
      </c>
      <c r="Z53" s="145">
        <f>Y53/Y52*100</f>
        <v>53.97377575595398</v>
      </c>
      <c r="AA53" s="146">
        <v>1531</v>
      </c>
      <c r="AB53" s="145">
        <f>AA53/AA52*100</f>
        <v>48.053986189579412</v>
      </c>
      <c r="AC53" s="146">
        <v>1287</v>
      </c>
      <c r="AD53" s="145">
        <f>AC53/AC52*100</f>
        <v>45.316901408450704</v>
      </c>
    </row>
    <row r="54" spans="1:30" ht="30">
      <c r="A54" s="401"/>
      <c r="B54" s="195" t="s">
        <v>29</v>
      </c>
      <c r="C54" s="172">
        <v>683</v>
      </c>
      <c r="D54" s="145">
        <f>C54/C52*100</f>
        <v>27.685447912444268</v>
      </c>
      <c r="E54" s="87">
        <v>642</v>
      </c>
      <c r="F54" s="145">
        <f>E54/E52*100</f>
        <v>19.221556886227546</v>
      </c>
      <c r="G54" s="87">
        <v>867</v>
      </c>
      <c r="H54" s="145">
        <f>G54/G52*100</f>
        <v>23.300188121472722</v>
      </c>
      <c r="I54" s="87">
        <v>912</v>
      </c>
      <c r="J54" s="145">
        <f>I54/I52*100</f>
        <v>24.430752745780872</v>
      </c>
      <c r="K54" s="57">
        <v>852</v>
      </c>
      <c r="L54" s="145">
        <f>K54/K52*100</f>
        <v>23.13959804454101</v>
      </c>
      <c r="M54" s="87">
        <v>719</v>
      </c>
      <c r="N54" s="145">
        <f>M54/M52*100</f>
        <v>20.106263982102909</v>
      </c>
      <c r="O54" s="87">
        <v>580</v>
      </c>
      <c r="P54" s="145">
        <f>O54/O52*100</f>
        <v>17.565112053301029</v>
      </c>
      <c r="Q54" s="57">
        <v>485</v>
      </c>
      <c r="R54" s="145">
        <f>Q54/Q52*100</f>
        <v>14.177141186787489</v>
      </c>
      <c r="S54" s="146">
        <v>478</v>
      </c>
      <c r="T54" s="145">
        <f>S54/S52*100</f>
        <v>12.503269683494638</v>
      </c>
      <c r="U54" s="146">
        <v>528</v>
      </c>
      <c r="V54" s="145">
        <f>U54/U52*100</f>
        <v>13.134328358208954</v>
      </c>
      <c r="W54" s="173">
        <v>540</v>
      </c>
      <c r="X54" s="145">
        <f>W54/W52*100</f>
        <v>13.469693190321777</v>
      </c>
      <c r="Y54" s="173">
        <v>434</v>
      </c>
      <c r="Z54" s="145">
        <f>Y54/Y52*100</f>
        <v>11.613593791811613</v>
      </c>
      <c r="AA54" s="173">
        <v>388</v>
      </c>
      <c r="AB54" s="145">
        <f>AA54/AA52*100</f>
        <v>12.178279974890144</v>
      </c>
      <c r="AC54" s="173">
        <v>348</v>
      </c>
      <c r="AD54" s="145">
        <f>AC54/AC52*100</f>
        <v>12.253521126760564</v>
      </c>
    </row>
    <row r="55" spans="1:30">
      <c r="A55" s="401"/>
      <c r="B55" s="195" t="s">
        <v>30</v>
      </c>
      <c r="C55" s="172">
        <v>93</v>
      </c>
      <c r="D55" s="145">
        <f>C55/C52*100</f>
        <v>3.769760843129307</v>
      </c>
      <c r="E55" s="87">
        <v>100</v>
      </c>
      <c r="F55" s="145">
        <f>E55/E52*100</f>
        <v>2.9940119760479043</v>
      </c>
      <c r="G55" s="87">
        <v>162</v>
      </c>
      <c r="H55" s="145">
        <f>G55/G52*100</f>
        <v>4.353668368718087</v>
      </c>
      <c r="I55" s="87">
        <v>225</v>
      </c>
      <c r="J55" s="145">
        <f>I55/I52*100</f>
        <v>6.0273238682025179</v>
      </c>
      <c r="K55" s="174">
        <v>321</v>
      </c>
      <c r="L55" s="145">
        <f>K55/K52*100</f>
        <v>8.7180879956545354</v>
      </c>
      <c r="M55" s="87">
        <v>432</v>
      </c>
      <c r="N55" s="145">
        <f>M55/M52*100</f>
        <v>12.080536912751679</v>
      </c>
      <c r="O55" s="87">
        <v>522</v>
      </c>
      <c r="P55" s="145">
        <f>O55/O52*100</f>
        <v>15.808600847970927</v>
      </c>
      <c r="Q55" s="174">
        <v>680</v>
      </c>
      <c r="R55" s="145">
        <f>Q55/Q52*100</f>
        <v>19.877228880444314</v>
      </c>
      <c r="S55" s="174">
        <v>686</v>
      </c>
      <c r="T55" s="145">
        <f>S55/S52*100</f>
        <v>17.944023018571801</v>
      </c>
      <c r="U55" s="174">
        <v>715</v>
      </c>
      <c r="V55" s="145">
        <f>U55/U52*100</f>
        <v>17.786069651741293</v>
      </c>
      <c r="W55" s="175">
        <v>722</v>
      </c>
      <c r="X55" s="145">
        <f>W55/W52*100</f>
        <v>18.009478672985782</v>
      </c>
      <c r="Y55" s="175">
        <v>643</v>
      </c>
      <c r="Z55" s="145">
        <f>Y55/Y52*100</f>
        <v>17.206315226117205</v>
      </c>
      <c r="AA55" s="175">
        <v>640</v>
      </c>
      <c r="AB55" s="145">
        <f>AA55/AA52*100</f>
        <v>20.087884494664156</v>
      </c>
      <c r="AC55" s="175">
        <v>676</v>
      </c>
      <c r="AD55" s="145">
        <f>AC55/AC52*100</f>
        <v>23.802816901408448</v>
      </c>
    </row>
    <row r="56" spans="1:30" ht="30">
      <c r="A56" s="401"/>
      <c r="B56" s="195" t="s">
        <v>31</v>
      </c>
      <c r="C56" s="172">
        <v>211</v>
      </c>
      <c r="D56" s="145">
        <f>C56/C52*100</f>
        <v>8.5528982569922984</v>
      </c>
      <c r="E56" s="87">
        <v>220</v>
      </c>
      <c r="F56" s="145">
        <f>E56/E52*100</f>
        <v>6.5868263473053901</v>
      </c>
      <c r="G56" s="87">
        <v>229</v>
      </c>
      <c r="H56" s="145">
        <f>G56/G52*100</f>
        <v>6.1542596076323575</v>
      </c>
      <c r="I56" s="87">
        <v>241</v>
      </c>
      <c r="J56" s="145">
        <f>I56/I52*100</f>
        <v>6.4559335654969203</v>
      </c>
      <c r="K56" s="87">
        <v>242</v>
      </c>
      <c r="L56" s="145">
        <f>K56/K52*100</f>
        <v>6.5725149375339491</v>
      </c>
      <c r="M56" s="87">
        <v>269</v>
      </c>
      <c r="N56" s="145">
        <f>M56/M52*100</f>
        <v>7.5223713646532433</v>
      </c>
      <c r="O56" s="87">
        <v>288</v>
      </c>
      <c r="P56" s="145">
        <f>O56/O52*100</f>
        <v>8.7219866747425812</v>
      </c>
      <c r="Q56" s="87">
        <v>286</v>
      </c>
      <c r="R56" s="145">
        <f>Q56/Q52*100</f>
        <v>8.360128617363344</v>
      </c>
      <c r="S56" s="87">
        <v>283</v>
      </c>
      <c r="T56" s="145">
        <f>S56/S52*100</f>
        <v>7.4025634318597957</v>
      </c>
      <c r="U56" s="87">
        <v>282</v>
      </c>
      <c r="V56" s="145">
        <f>U56/U52*100</f>
        <v>7.0149253731343286</v>
      </c>
      <c r="W56" s="177">
        <v>294</v>
      </c>
      <c r="X56" s="145">
        <f>W56/W52*100</f>
        <v>7.3334996258418563</v>
      </c>
      <c r="Y56" s="177">
        <v>263</v>
      </c>
      <c r="Z56" s="145">
        <f>Y56/Y52*100</f>
        <v>7.0377308001070382</v>
      </c>
      <c r="AA56" s="177">
        <v>266</v>
      </c>
      <c r="AB56" s="145">
        <f>AA56/AA52*100</f>
        <v>8.3490269930947889</v>
      </c>
      <c r="AC56" s="177">
        <v>239</v>
      </c>
      <c r="AD56" s="145">
        <f>AC56/AC52*100</f>
        <v>8.4154929577464781</v>
      </c>
    </row>
    <row r="57" spans="1:30">
      <c r="A57" s="401"/>
      <c r="B57" s="195" t="s">
        <v>32</v>
      </c>
      <c r="C57" s="172">
        <v>484</v>
      </c>
      <c r="D57" s="145">
        <f>C57/C52*100</f>
        <v>19.618970409404135</v>
      </c>
      <c r="E57" s="87">
        <v>1200</v>
      </c>
      <c r="F57" s="145">
        <f>E57/E52*100</f>
        <v>35.928143712574851</v>
      </c>
      <c r="G57" s="87">
        <v>829</v>
      </c>
      <c r="H57" s="145">
        <f>G57/G52*100</f>
        <v>22.278957269551196</v>
      </c>
      <c r="I57" s="87">
        <v>636</v>
      </c>
      <c r="J57" s="145">
        <f>I57/I52*100</f>
        <v>17.037235467452451</v>
      </c>
      <c r="K57" s="57">
        <v>515</v>
      </c>
      <c r="L57" s="145">
        <f>K57/K52*100</f>
        <v>13.98696360673547</v>
      </c>
      <c r="M57" s="87">
        <v>440</v>
      </c>
      <c r="N57" s="145">
        <f>M57/M52*100</f>
        <v>12.304250559284116</v>
      </c>
      <c r="O57" s="87">
        <v>323</v>
      </c>
      <c r="P57" s="145">
        <f>O57/O52*100</f>
        <v>9.7819503331314355</v>
      </c>
      <c r="Q57" s="57">
        <v>295</v>
      </c>
      <c r="R57" s="145">
        <f>Q57/Q52*100</f>
        <v>8.6232095878398134</v>
      </c>
      <c r="S57" s="146">
        <v>296</v>
      </c>
      <c r="T57" s="145">
        <f>S57/S52*100</f>
        <v>7.7426105153021192</v>
      </c>
      <c r="U57" s="146">
        <v>293</v>
      </c>
      <c r="V57" s="145">
        <f>U57/U52*100</f>
        <v>7.2885572139303481</v>
      </c>
      <c r="W57" s="173">
        <v>309</v>
      </c>
      <c r="X57" s="145">
        <f>W57/W52*100</f>
        <v>7.7076577700174607</v>
      </c>
      <c r="Y57" s="173">
        <v>307</v>
      </c>
      <c r="Z57" s="145">
        <f>Y57/Y52*100</f>
        <v>8.2151458389082155</v>
      </c>
      <c r="AA57" s="173">
        <v>300</v>
      </c>
      <c r="AB57" s="145">
        <f>AA57/AA52*100</f>
        <v>9.4161958568738235</v>
      </c>
      <c r="AC57" s="173">
        <v>252</v>
      </c>
      <c r="AD57" s="145">
        <f>AC57/AC52*100</f>
        <v>8.8732394366197198</v>
      </c>
    </row>
    <row r="58" spans="1:30">
      <c r="A58" s="401"/>
      <c r="B58" s="195" t="s">
        <v>33</v>
      </c>
      <c r="C58" s="172">
        <v>99</v>
      </c>
      <c r="D58" s="145">
        <f>C58/C52*100</f>
        <v>4.0129712201053911</v>
      </c>
      <c r="E58" s="87">
        <v>85</v>
      </c>
      <c r="F58" s="145">
        <f>E58/E52*100</f>
        <v>2.5449101796407185</v>
      </c>
      <c r="G58" s="87">
        <v>92</v>
      </c>
      <c r="H58" s="145">
        <f>G58/G52*100</f>
        <v>2.472453641494222</v>
      </c>
      <c r="I58" s="87">
        <v>84</v>
      </c>
      <c r="J58" s="145">
        <f>I58/I52*100</f>
        <v>2.2502009107956069</v>
      </c>
      <c r="K58" s="174">
        <v>69</v>
      </c>
      <c r="L58" s="145">
        <f>K58/K52*100</f>
        <v>1.8739815317762087</v>
      </c>
      <c r="M58" s="87">
        <v>65</v>
      </c>
      <c r="N58" s="145">
        <f>M58/M52*100</f>
        <v>1.8176733780760628</v>
      </c>
      <c r="O58" s="87">
        <v>66</v>
      </c>
      <c r="P58" s="145">
        <f>O58/O52*100</f>
        <v>1.9987886129618413</v>
      </c>
      <c r="Q58" s="174">
        <v>66</v>
      </c>
      <c r="R58" s="145">
        <f>Q58/Q52*100</f>
        <v>1.929260450160772</v>
      </c>
      <c r="S58" s="174">
        <v>75</v>
      </c>
      <c r="T58" s="145">
        <f>S58/S52*100</f>
        <v>1.9618100967826315</v>
      </c>
      <c r="U58" s="174">
        <v>49</v>
      </c>
      <c r="V58" s="145">
        <f>U58/U52*100</f>
        <v>1.218905472636816</v>
      </c>
      <c r="W58" s="175">
        <v>58</v>
      </c>
      <c r="X58" s="145">
        <f>W58/W52*100</f>
        <v>1.4467448241456722</v>
      </c>
      <c r="Y58" s="175">
        <v>49</v>
      </c>
      <c r="Z58" s="145">
        <f>Y58/Y52*100</f>
        <v>1.3112122023013113</v>
      </c>
      <c r="AA58" s="175">
        <v>46</v>
      </c>
      <c r="AB58" s="145">
        <f>AA58/AA52*100</f>
        <v>1.4438166980539862</v>
      </c>
      <c r="AC58" s="175">
        <v>24</v>
      </c>
      <c r="AD58" s="145">
        <f>AC58/AC52*100</f>
        <v>0.84507042253521114</v>
      </c>
    </row>
    <row r="59" spans="1:30" ht="30">
      <c r="A59" s="387"/>
      <c r="B59" s="196" t="s">
        <v>34</v>
      </c>
      <c r="C59" s="183">
        <v>63</v>
      </c>
      <c r="D59" s="184">
        <f>C59/C52*100</f>
        <v>2.553708958248885</v>
      </c>
      <c r="E59" s="70">
        <v>85</v>
      </c>
      <c r="F59" s="184">
        <f>E59/E52*100</f>
        <v>2.5449101796407185</v>
      </c>
      <c r="G59" s="70">
        <v>105</v>
      </c>
      <c r="H59" s="184">
        <f>G59/G52*100</f>
        <v>2.8218220908357967</v>
      </c>
      <c r="I59" s="70">
        <v>98</v>
      </c>
      <c r="J59" s="184">
        <f>I59/I52*100</f>
        <v>2.6252343959282078</v>
      </c>
      <c r="K59" s="152">
        <v>82</v>
      </c>
      <c r="L59" s="184">
        <f>K59/K52*100</f>
        <v>2.2270505160239003</v>
      </c>
      <c r="M59" s="70">
        <v>57</v>
      </c>
      <c r="N59" s="184">
        <f>M59/M52*100</f>
        <v>1.5939597315436242</v>
      </c>
      <c r="O59" s="70">
        <v>33</v>
      </c>
      <c r="P59" s="184">
        <f>O59/O52*100</f>
        <v>0.99939430648092065</v>
      </c>
      <c r="Q59" s="152">
        <v>27</v>
      </c>
      <c r="R59" s="184">
        <f>Q59/Q52*100</f>
        <v>0.78924291142940661</v>
      </c>
      <c r="S59" s="152">
        <v>42</v>
      </c>
      <c r="T59" s="184">
        <f>S59/S52*100</f>
        <v>1.0986136541982736</v>
      </c>
      <c r="U59" s="152">
        <v>28</v>
      </c>
      <c r="V59" s="184">
        <f>U59/U52*100</f>
        <v>0.69651741293532343</v>
      </c>
      <c r="W59" s="151">
        <v>29</v>
      </c>
      <c r="X59" s="184">
        <f>W59/W52*100</f>
        <v>0.72337241207283609</v>
      </c>
      <c r="Y59" s="151">
        <v>24</v>
      </c>
      <c r="Z59" s="184">
        <f>Y59/Y52*100</f>
        <v>0.6422263848006422</v>
      </c>
      <c r="AA59" s="151">
        <v>15</v>
      </c>
      <c r="AB59" s="184">
        <f>AA59/AA52*100</f>
        <v>0.47080979284369112</v>
      </c>
      <c r="AC59" s="151">
        <v>14</v>
      </c>
      <c r="AD59" s="184">
        <f>AC59/AC52*100</f>
        <v>0.49295774647887325</v>
      </c>
    </row>
    <row r="60" spans="1:30">
      <c r="A60" s="15"/>
      <c r="B60" s="16"/>
      <c r="C60" s="14"/>
      <c r="D60" s="14"/>
      <c r="E60" s="14"/>
      <c r="F60" s="14"/>
      <c r="G60" s="14"/>
      <c r="H60" s="14"/>
      <c r="I60" s="14"/>
      <c r="J60" s="14"/>
      <c r="K60" s="14"/>
      <c r="L60" s="14"/>
      <c r="M60" s="14"/>
      <c r="N60" s="14"/>
      <c r="O60" s="14"/>
      <c r="P60" s="14"/>
      <c r="Q60" s="14"/>
      <c r="R60" s="14"/>
      <c r="S60" s="14"/>
      <c r="T60" s="14"/>
      <c r="U60" s="17"/>
      <c r="V60" s="14"/>
      <c r="W60" s="14"/>
      <c r="X60" s="13"/>
    </row>
    <row r="62" spans="1:30">
      <c r="A62" s="377" t="s">
        <v>4</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row>
    <row r="63" spans="1:30" ht="15" customHeight="1">
      <c r="A63" s="376" t="s">
        <v>160</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row>
    <row r="64" spans="1:30">
      <c r="A64" s="376"/>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row>
    <row r="65" spans="1:30">
      <c r="A65" s="376"/>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row>
    <row r="66" spans="1:30">
      <c r="A66" s="376"/>
      <c r="B66" s="376"/>
      <c r="C66" s="376"/>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row>
    <row r="67" spans="1:30">
      <c r="A67" s="376"/>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row>
    <row r="68" spans="1:30">
      <c r="A68" s="376"/>
      <c r="B68" s="376"/>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row>
    <row r="69" spans="1:30">
      <c r="A69" s="376"/>
      <c r="B69" s="376"/>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row>
    <row r="70" spans="1:30">
      <c r="A70" s="376"/>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row>
    <row r="72" spans="1:30">
      <c r="A72" s="5" t="s">
        <v>5</v>
      </c>
    </row>
    <row r="73" spans="1:30">
      <c r="C73" s="40"/>
      <c r="D73" s="40"/>
      <c r="E73" s="40"/>
      <c r="F73" s="40"/>
      <c r="G73" s="40"/>
      <c r="H73" s="40"/>
      <c r="I73" s="40"/>
      <c r="J73" s="40"/>
      <c r="K73" s="40"/>
      <c r="L73" s="40"/>
      <c r="M73" s="40"/>
      <c r="N73" s="40"/>
      <c r="O73" s="40"/>
    </row>
  </sheetData>
  <mergeCells count="46">
    <mergeCell ref="A9:AD12"/>
    <mergeCell ref="AC16:AD16"/>
    <mergeCell ref="AC40:AD40"/>
    <mergeCell ref="A18:A21"/>
    <mergeCell ref="A22:A25"/>
    <mergeCell ref="A26:A29"/>
    <mergeCell ref="A30:A33"/>
    <mergeCell ref="A34:A37"/>
    <mergeCell ref="E16:F16"/>
    <mergeCell ref="G16:H16"/>
    <mergeCell ref="I16:J16"/>
    <mergeCell ref="K16:L16"/>
    <mergeCell ref="A51:A59"/>
    <mergeCell ref="Y16:Z16"/>
    <mergeCell ref="Y40:Z40"/>
    <mergeCell ref="W40:X40"/>
    <mergeCell ref="S16:T16"/>
    <mergeCell ref="U16:V16"/>
    <mergeCell ref="W16:X16"/>
    <mergeCell ref="A16:B17"/>
    <mergeCell ref="C16:D16"/>
    <mergeCell ref="A42:A50"/>
    <mergeCell ref="O16:P16"/>
    <mergeCell ref="Q16:R16"/>
    <mergeCell ref="M40:N40"/>
    <mergeCell ref="O40:P40"/>
    <mergeCell ref="A40:B41"/>
    <mergeCell ref="C40:D40"/>
    <mergeCell ref="AA16:AB16"/>
    <mergeCell ref="AA40:AB40"/>
    <mergeCell ref="A8:AD8"/>
    <mergeCell ref="A4:AD7"/>
    <mergeCell ref="A3:AD3"/>
    <mergeCell ref="A1:AD1"/>
    <mergeCell ref="A63:AD70"/>
    <mergeCell ref="A62:AD62"/>
    <mergeCell ref="A15:AD15"/>
    <mergeCell ref="A13:AD13"/>
    <mergeCell ref="M16:N16"/>
    <mergeCell ref="Q40:R40"/>
    <mergeCell ref="S40:T40"/>
    <mergeCell ref="U40:V40"/>
    <mergeCell ref="E40:F40"/>
    <mergeCell ref="G40:H40"/>
    <mergeCell ref="I40:J40"/>
    <mergeCell ref="K40:L40"/>
  </mergeCells>
  <hyperlinks>
    <hyperlink ref="A72" location="Titelseite!A1" display="zurück zum Inhaltsverzeichnis" xr:uid="{00000000-0004-0000-0900-000000000000}"/>
  </hyperlinks>
  <pageMargins left="0.7" right="0.7" top="0.78740157499999996" bottom="0.78740157499999996" header="0.3" footer="0.3"/>
  <pageSetup paperSize="9" orientation="portrait" horizontalDpi="4294967293" r:id="rId1"/>
  <ignoredErrors>
    <ignoredError sqref="G19:Y34 G35:Z35 Z19:AA19 Z36:Z37 AA35 Z22:AA23 Z20:Z21 Z26:AA27 Z24:Z25 Z30:AA31 Z28:Z29 Z34:AA34 Z32:Z33 AB19:AB37 AC19:AC36 AC43 AC5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5"/>
  <sheetViews>
    <sheetView workbookViewId="0">
      <selection sqref="A1:M1"/>
    </sheetView>
  </sheetViews>
  <sheetFormatPr baseColWidth="10" defaultRowHeight="15"/>
  <cols>
    <col min="1" max="1" width="39.42578125" customWidth="1"/>
    <col min="2" max="11" width="9.7109375" customWidth="1"/>
    <col min="12" max="24" width="9.28515625" customWidth="1"/>
  </cols>
  <sheetData>
    <row r="1" spans="1:13" ht="18.75">
      <c r="A1" s="392" t="s">
        <v>110</v>
      </c>
      <c r="B1" s="392"/>
      <c r="C1" s="392"/>
      <c r="D1" s="392"/>
      <c r="E1" s="392"/>
      <c r="F1" s="392"/>
      <c r="G1" s="392"/>
      <c r="H1" s="392"/>
      <c r="I1" s="392"/>
      <c r="J1" s="392"/>
      <c r="K1" s="392"/>
      <c r="L1" s="392"/>
      <c r="M1" s="392"/>
    </row>
    <row r="3" spans="1:13" ht="15.75">
      <c r="A3" s="375" t="s">
        <v>0</v>
      </c>
      <c r="B3" s="375"/>
      <c r="C3" s="375"/>
      <c r="D3" s="375"/>
      <c r="E3" s="375"/>
      <c r="F3" s="375"/>
      <c r="G3" s="375"/>
      <c r="H3" s="375"/>
      <c r="I3" s="375"/>
      <c r="J3" s="375"/>
      <c r="K3" s="375"/>
      <c r="L3" s="375"/>
      <c r="M3" s="375"/>
    </row>
    <row r="4" spans="1:13">
      <c r="A4" s="378" t="s">
        <v>161</v>
      </c>
      <c r="B4" s="378"/>
      <c r="C4" s="378"/>
      <c r="D4" s="378"/>
      <c r="E4" s="378"/>
      <c r="F4" s="378"/>
      <c r="G4" s="378"/>
      <c r="H4" s="378"/>
      <c r="I4" s="378"/>
      <c r="J4" s="378"/>
      <c r="K4" s="378"/>
      <c r="L4" s="378"/>
      <c r="M4" s="378"/>
    </row>
    <row r="5" spans="1:13">
      <c r="A5" s="378"/>
      <c r="B5" s="378"/>
      <c r="C5" s="378"/>
      <c r="D5" s="378"/>
      <c r="E5" s="378"/>
      <c r="F5" s="378"/>
      <c r="G5" s="378"/>
      <c r="H5" s="378"/>
      <c r="I5" s="378"/>
      <c r="J5" s="378"/>
      <c r="K5" s="378"/>
      <c r="L5" s="378"/>
      <c r="M5" s="378"/>
    </row>
    <row r="6" spans="1:13">
      <c r="A6" s="378"/>
      <c r="B6" s="378"/>
      <c r="C6" s="378"/>
      <c r="D6" s="378"/>
      <c r="E6" s="378"/>
      <c r="F6" s="378"/>
      <c r="G6" s="378"/>
      <c r="H6" s="378"/>
      <c r="I6" s="378"/>
      <c r="J6" s="378"/>
      <c r="K6" s="378"/>
      <c r="L6" s="378"/>
      <c r="M6" s="378"/>
    </row>
    <row r="7" spans="1:13">
      <c r="A7" s="378"/>
      <c r="B7" s="378"/>
      <c r="C7" s="378"/>
      <c r="D7" s="378"/>
      <c r="E7" s="378"/>
      <c r="F7" s="378"/>
      <c r="G7" s="378"/>
      <c r="H7" s="378"/>
      <c r="I7" s="378"/>
      <c r="J7" s="378"/>
      <c r="K7" s="378"/>
      <c r="L7" s="378"/>
      <c r="M7" s="378"/>
    </row>
    <row r="8" spans="1:13" ht="15.75">
      <c r="A8" s="375" t="s">
        <v>1</v>
      </c>
      <c r="B8" s="375"/>
      <c r="C8" s="375"/>
      <c r="D8" s="375"/>
      <c r="E8" s="375"/>
      <c r="F8" s="375"/>
      <c r="G8" s="375"/>
      <c r="H8" s="375"/>
      <c r="I8" s="375"/>
      <c r="J8" s="375"/>
      <c r="K8" s="375"/>
      <c r="L8" s="375"/>
      <c r="M8" s="375"/>
    </row>
    <row r="9" spans="1:13">
      <c r="A9" s="376" t="s">
        <v>144</v>
      </c>
      <c r="B9" s="376"/>
      <c r="C9" s="376"/>
      <c r="D9" s="376"/>
      <c r="E9" s="376"/>
      <c r="F9" s="376"/>
      <c r="G9" s="376"/>
      <c r="H9" s="376"/>
      <c r="I9" s="376"/>
      <c r="J9" s="376"/>
      <c r="K9" s="376"/>
      <c r="L9" s="376"/>
      <c r="M9" s="376"/>
    </row>
    <row r="10" spans="1:13">
      <c r="A10" s="376"/>
      <c r="B10" s="376"/>
      <c r="C10" s="376"/>
      <c r="D10" s="376"/>
      <c r="E10" s="376"/>
      <c r="F10" s="376"/>
      <c r="G10" s="376"/>
      <c r="H10" s="376"/>
      <c r="I10" s="376"/>
      <c r="J10" s="376"/>
      <c r="K10" s="376"/>
      <c r="L10" s="376"/>
      <c r="M10" s="376"/>
    </row>
    <row r="11" spans="1:13">
      <c r="A11" s="376"/>
      <c r="B11" s="376"/>
      <c r="C11" s="376"/>
      <c r="D11" s="376"/>
      <c r="E11" s="376"/>
      <c r="F11" s="376"/>
      <c r="G11" s="376"/>
      <c r="H11" s="376"/>
      <c r="I11" s="376"/>
      <c r="J11" s="376"/>
      <c r="K11" s="376"/>
      <c r="L11" s="376"/>
      <c r="M11" s="376"/>
    </row>
    <row r="12" spans="1:13">
      <c r="A12" s="376"/>
      <c r="B12" s="376"/>
      <c r="C12" s="376"/>
      <c r="D12" s="376"/>
      <c r="E12" s="376"/>
      <c r="F12" s="376"/>
      <c r="G12" s="376"/>
      <c r="H12" s="376"/>
      <c r="I12" s="376"/>
      <c r="J12" s="376"/>
      <c r="K12" s="376"/>
      <c r="L12" s="376"/>
      <c r="M12" s="376"/>
    </row>
    <row r="13" spans="1:13" ht="15.75">
      <c r="A13" s="375" t="s">
        <v>2</v>
      </c>
      <c r="B13" s="375"/>
      <c r="C13" s="375"/>
      <c r="D13" s="375"/>
      <c r="E13" s="375"/>
      <c r="F13" s="375"/>
      <c r="G13" s="375"/>
      <c r="H13" s="375"/>
      <c r="I13" s="375"/>
      <c r="J13" s="375"/>
      <c r="K13" s="375"/>
      <c r="L13" s="375"/>
      <c r="M13" s="375"/>
    </row>
    <row r="15" spans="1:13">
      <c r="A15" s="2"/>
      <c r="B15" s="2"/>
      <c r="C15" s="2"/>
      <c r="D15" s="2"/>
      <c r="E15" s="1"/>
      <c r="F15" s="1"/>
      <c r="G15" s="1"/>
      <c r="H15" s="1"/>
      <c r="I15" s="1"/>
      <c r="J15" s="1"/>
      <c r="K15" s="1"/>
      <c r="L15" s="1"/>
      <c r="M15" s="1"/>
    </row>
    <row r="16" spans="1:13">
      <c r="A16" s="403"/>
      <c r="B16" s="390" t="s">
        <v>16</v>
      </c>
      <c r="C16" s="382"/>
      <c r="D16" s="381" t="s">
        <v>17</v>
      </c>
      <c r="E16" s="382"/>
      <c r="F16" s="381" t="s">
        <v>18</v>
      </c>
      <c r="G16" s="381"/>
      <c r="H16" s="390" t="s">
        <v>19</v>
      </c>
      <c r="I16" s="382"/>
      <c r="J16" s="390" t="s">
        <v>20</v>
      </c>
      <c r="K16" s="382"/>
    </row>
    <row r="17" spans="1:13" ht="30">
      <c r="A17" s="404"/>
      <c r="B17" s="92" t="s">
        <v>45</v>
      </c>
      <c r="C17" s="197" t="s">
        <v>44</v>
      </c>
      <c r="D17" s="198" t="s">
        <v>45</v>
      </c>
      <c r="E17" s="197" t="s">
        <v>44</v>
      </c>
      <c r="F17" s="198" t="s">
        <v>45</v>
      </c>
      <c r="G17" s="43" t="s">
        <v>44</v>
      </c>
      <c r="H17" s="42" t="s">
        <v>45</v>
      </c>
      <c r="I17" s="197" t="s">
        <v>44</v>
      </c>
      <c r="J17" s="92" t="s">
        <v>45</v>
      </c>
      <c r="K17" s="44" t="s">
        <v>44</v>
      </c>
      <c r="L17" s="8"/>
    </row>
    <row r="18" spans="1:13" ht="14.45" customHeight="1">
      <c r="A18" s="199" t="s">
        <v>103</v>
      </c>
      <c r="B18" s="200">
        <f>SUM(B19:B23)</f>
        <v>2271</v>
      </c>
      <c r="C18" s="201">
        <v>100</v>
      </c>
      <c r="D18" s="200">
        <f>SUM(D19:D23)</f>
        <v>2205</v>
      </c>
      <c r="E18" s="201">
        <v>100</v>
      </c>
      <c r="F18" s="200">
        <f>SUM(F19:F23)</f>
        <v>2234</v>
      </c>
      <c r="G18" s="201">
        <v>100</v>
      </c>
      <c r="H18" s="200">
        <f>SUM(H19:H23)</f>
        <v>2287</v>
      </c>
      <c r="I18" s="201">
        <v>100</v>
      </c>
      <c r="J18" s="200">
        <f>SUM(J19:J23)</f>
        <v>2376</v>
      </c>
      <c r="K18" s="201">
        <v>100</v>
      </c>
      <c r="L18" s="8"/>
    </row>
    <row r="19" spans="1:13" s="32" customFormat="1" ht="14.45" customHeight="1">
      <c r="A19" s="202" t="s">
        <v>104</v>
      </c>
      <c r="B19" s="203">
        <v>53</v>
      </c>
      <c r="C19" s="204">
        <f>B19/B18*100</f>
        <v>2.3337736679876704</v>
      </c>
      <c r="D19" s="205">
        <v>62</v>
      </c>
      <c r="E19" s="204">
        <f>D19/D18*100</f>
        <v>2.8117913832199548</v>
      </c>
      <c r="F19" s="205">
        <v>13</v>
      </c>
      <c r="G19" s="204">
        <f>F19/F18*100</f>
        <v>0.58191584601611457</v>
      </c>
      <c r="H19" s="203">
        <v>24</v>
      </c>
      <c r="I19" s="204">
        <f>H19/H18*100</f>
        <v>1.0494097070397901</v>
      </c>
      <c r="J19" s="205">
        <v>12</v>
      </c>
      <c r="K19" s="204">
        <f>J19/J18*100</f>
        <v>0.50505050505050508</v>
      </c>
      <c r="L19" s="8"/>
    </row>
    <row r="20" spans="1:13" ht="14.45" customHeight="1">
      <c r="A20" s="45" t="s">
        <v>108</v>
      </c>
      <c r="B20" s="211">
        <v>0</v>
      </c>
      <c r="C20" s="212">
        <f>B20/B18*100</f>
        <v>0</v>
      </c>
      <c r="D20" s="213">
        <v>0</v>
      </c>
      <c r="E20" s="212">
        <f>D20/D18*100</f>
        <v>0</v>
      </c>
      <c r="F20" s="205">
        <v>49</v>
      </c>
      <c r="G20" s="206">
        <f>F20/F18*100</f>
        <v>2.1933751119068932</v>
      </c>
      <c r="H20" s="203">
        <v>92</v>
      </c>
      <c r="I20" s="206">
        <f>H20/H18*100</f>
        <v>4.0227372103191952</v>
      </c>
      <c r="J20" s="205">
        <v>67</v>
      </c>
      <c r="K20" s="206">
        <f>J20/J18*100</f>
        <v>2.8198653198653201</v>
      </c>
    </row>
    <row r="21" spans="1:13" s="32" customFormat="1" ht="14.45" customHeight="1">
      <c r="A21" s="45" t="s">
        <v>105</v>
      </c>
      <c r="B21" s="203">
        <v>436</v>
      </c>
      <c r="C21" s="206">
        <f>B21/B18*100</f>
        <v>19.198590929106121</v>
      </c>
      <c r="D21" s="205">
        <v>391</v>
      </c>
      <c r="E21" s="206">
        <f>D21/D18*100</f>
        <v>17.732426303854876</v>
      </c>
      <c r="F21" s="205">
        <v>368</v>
      </c>
      <c r="G21" s="206">
        <f>F21/F18*100</f>
        <v>16.472694717994628</v>
      </c>
      <c r="H21" s="203">
        <v>396</v>
      </c>
      <c r="I21" s="206">
        <f>H21/H18*100</f>
        <v>17.315260166156538</v>
      </c>
      <c r="J21" s="205">
        <v>400</v>
      </c>
      <c r="K21" s="206">
        <f>J21/J18*100</f>
        <v>16.835016835016837</v>
      </c>
    </row>
    <row r="22" spans="1:13">
      <c r="A22" s="45" t="s">
        <v>106</v>
      </c>
      <c r="B22" s="203">
        <v>636</v>
      </c>
      <c r="C22" s="207">
        <f>B22/B18*100</f>
        <v>28.005284015852048</v>
      </c>
      <c r="D22" s="205">
        <v>615</v>
      </c>
      <c r="E22" s="207">
        <f>D22/D18*100</f>
        <v>27.89115646258503</v>
      </c>
      <c r="F22" s="205">
        <v>629</v>
      </c>
      <c r="G22" s="207">
        <f>F22/F18*100</f>
        <v>28.155774395702775</v>
      </c>
      <c r="H22" s="203">
        <v>582</v>
      </c>
      <c r="I22" s="207">
        <f>H22/H18*100</f>
        <v>25.448185395714912</v>
      </c>
      <c r="J22" s="205">
        <v>660</v>
      </c>
      <c r="K22" s="207">
        <f>J22/J18*100</f>
        <v>27.777777777777779</v>
      </c>
    </row>
    <row r="23" spans="1:13">
      <c r="A23" s="59" t="s">
        <v>107</v>
      </c>
      <c r="B23" s="208">
        <v>1146</v>
      </c>
      <c r="C23" s="209">
        <f>B23/B18*100</f>
        <v>50.462351387054163</v>
      </c>
      <c r="D23" s="210">
        <v>1137</v>
      </c>
      <c r="E23" s="209">
        <f>D23/D18*100</f>
        <v>51.564625850340143</v>
      </c>
      <c r="F23" s="210">
        <v>1175</v>
      </c>
      <c r="G23" s="209">
        <f>F23/F18*100</f>
        <v>52.596239928379582</v>
      </c>
      <c r="H23" s="208">
        <v>1193</v>
      </c>
      <c r="I23" s="209">
        <f>H23/H18*100</f>
        <v>52.164407520769565</v>
      </c>
      <c r="J23" s="210">
        <v>1237</v>
      </c>
      <c r="K23" s="209">
        <f>J23/J18*100</f>
        <v>52.062289562289564</v>
      </c>
    </row>
    <row r="24" spans="1:13">
      <c r="C24" s="34"/>
      <c r="E24" s="34"/>
    </row>
    <row r="25" spans="1:13">
      <c r="A25" s="377" t="s">
        <v>4</v>
      </c>
      <c r="B25" s="377"/>
      <c r="C25" s="377"/>
      <c r="D25" s="377"/>
      <c r="E25" s="377"/>
      <c r="F25" s="377"/>
      <c r="G25" s="377"/>
      <c r="H25" s="377"/>
      <c r="I25" s="377"/>
      <c r="J25" s="377"/>
      <c r="K25" s="377"/>
      <c r="L25" s="377"/>
      <c r="M25" s="377"/>
    </row>
    <row r="26" spans="1:13">
      <c r="A26" s="378" t="s">
        <v>65</v>
      </c>
      <c r="B26" s="378"/>
      <c r="C26" s="378"/>
      <c r="D26" s="378"/>
      <c r="E26" s="378"/>
      <c r="F26" s="378"/>
      <c r="G26" s="378"/>
      <c r="H26" s="378"/>
      <c r="I26" s="378"/>
      <c r="J26" s="378"/>
      <c r="K26" s="378"/>
      <c r="L26" s="378"/>
      <c r="M26" s="378"/>
    </row>
    <row r="27" spans="1:13">
      <c r="A27" s="378"/>
      <c r="B27" s="378"/>
      <c r="C27" s="378"/>
      <c r="D27" s="378"/>
      <c r="E27" s="378"/>
      <c r="F27" s="378"/>
      <c r="G27" s="378"/>
      <c r="H27" s="378"/>
      <c r="I27" s="378"/>
      <c r="J27" s="378"/>
      <c r="K27" s="378"/>
      <c r="L27" s="378"/>
      <c r="M27" s="378"/>
    </row>
    <row r="28" spans="1:13">
      <c r="A28" s="378"/>
      <c r="B28" s="378"/>
      <c r="C28" s="378"/>
      <c r="D28" s="378"/>
      <c r="E28" s="378"/>
      <c r="F28" s="378"/>
      <c r="G28" s="378"/>
      <c r="H28" s="378"/>
      <c r="I28" s="378"/>
      <c r="J28" s="378"/>
      <c r="K28" s="378"/>
      <c r="L28" s="378"/>
      <c r="M28" s="378"/>
    </row>
    <row r="29" spans="1:13">
      <c r="A29" s="378"/>
      <c r="B29" s="378"/>
      <c r="C29" s="378"/>
      <c r="D29" s="378"/>
      <c r="E29" s="378"/>
      <c r="F29" s="378"/>
      <c r="G29" s="378"/>
      <c r="H29" s="378"/>
      <c r="I29" s="378"/>
      <c r="J29" s="378"/>
      <c r="K29" s="378"/>
      <c r="L29" s="378"/>
      <c r="M29" s="378"/>
    </row>
    <row r="30" spans="1:13">
      <c r="A30" s="378"/>
      <c r="B30" s="378"/>
      <c r="C30" s="378"/>
      <c r="D30" s="378"/>
      <c r="E30" s="378"/>
      <c r="F30" s="378"/>
      <c r="G30" s="378"/>
      <c r="H30" s="378"/>
      <c r="I30" s="378"/>
      <c r="J30" s="378"/>
      <c r="K30" s="378"/>
      <c r="L30" s="378"/>
      <c r="M30" s="378"/>
    </row>
    <row r="31" spans="1:13">
      <c r="A31" s="378"/>
      <c r="B31" s="378"/>
      <c r="C31" s="378"/>
      <c r="D31" s="378"/>
      <c r="E31" s="378"/>
      <c r="F31" s="378"/>
      <c r="G31" s="378"/>
      <c r="H31" s="378"/>
      <c r="I31" s="378"/>
      <c r="J31" s="378"/>
      <c r="K31" s="378"/>
      <c r="L31" s="378"/>
      <c r="M31" s="378"/>
    </row>
    <row r="32" spans="1:13">
      <c r="A32" s="378"/>
      <c r="B32" s="378"/>
      <c r="C32" s="378"/>
      <c r="D32" s="378"/>
      <c r="E32" s="378"/>
      <c r="F32" s="378"/>
      <c r="G32" s="378"/>
      <c r="H32" s="378"/>
      <c r="I32" s="378"/>
      <c r="J32" s="378"/>
      <c r="K32" s="378"/>
      <c r="L32" s="378"/>
      <c r="M32" s="378"/>
    </row>
    <row r="33" spans="1:13">
      <c r="A33" s="378"/>
      <c r="B33" s="378"/>
      <c r="C33" s="378"/>
      <c r="D33" s="378"/>
      <c r="E33" s="378"/>
      <c r="F33" s="378"/>
      <c r="G33" s="378"/>
      <c r="H33" s="378"/>
      <c r="I33" s="378"/>
      <c r="J33" s="378"/>
      <c r="K33" s="378"/>
      <c r="L33" s="378"/>
      <c r="M33" s="378"/>
    </row>
    <row r="35" spans="1:13">
      <c r="A35" s="5" t="s">
        <v>5</v>
      </c>
    </row>
  </sheetData>
  <mergeCells count="14">
    <mergeCell ref="A26:M33"/>
    <mergeCell ref="B16:C16"/>
    <mergeCell ref="A25:M25"/>
    <mergeCell ref="D16:E16"/>
    <mergeCell ref="F16:G16"/>
    <mergeCell ref="H16:I16"/>
    <mergeCell ref="J16:K16"/>
    <mergeCell ref="A16:A17"/>
    <mergeCell ref="A13:M13"/>
    <mergeCell ref="A1:M1"/>
    <mergeCell ref="A3:M3"/>
    <mergeCell ref="A4:M7"/>
    <mergeCell ref="A8:M8"/>
    <mergeCell ref="A9:M12"/>
  </mergeCells>
  <hyperlinks>
    <hyperlink ref="A35"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4"/>
  <sheetViews>
    <sheetView workbookViewId="0">
      <selection sqref="A1:M1"/>
    </sheetView>
  </sheetViews>
  <sheetFormatPr baseColWidth="10" defaultRowHeight="15"/>
  <cols>
    <col min="1" max="1" width="43.140625" customWidth="1"/>
    <col min="2" max="16" width="9.7109375" customWidth="1"/>
    <col min="17" max="24" width="9.28515625" customWidth="1"/>
  </cols>
  <sheetData>
    <row r="1" spans="1:13" ht="18.75">
      <c r="A1" s="392" t="s">
        <v>109</v>
      </c>
      <c r="B1" s="392"/>
      <c r="C1" s="392"/>
      <c r="D1" s="392"/>
      <c r="E1" s="392"/>
      <c r="F1" s="392"/>
      <c r="G1" s="392"/>
      <c r="H1" s="392"/>
      <c r="I1" s="392"/>
      <c r="J1" s="392"/>
      <c r="K1" s="392"/>
      <c r="L1" s="392"/>
      <c r="M1" s="392"/>
    </row>
    <row r="3" spans="1:13" ht="15.75">
      <c r="A3" s="375" t="s">
        <v>0</v>
      </c>
      <c r="B3" s="375"/>
      <c r="C3" s="375"/>
      <c r="D3" s="375"/>
      <c r="E3" s="375"/>
      <c r="F3" s="375"/>
      <c r="G3" s="375"/>
      <c r="H3" s="375"/>
      <c r="I3" s="375"/>
      <c r="J3" s="375"/>
      <c r="K3" s="375"/>
      <c r="L3" s="375"/>
      <c r="M3" s="375"/>
    </row>
    <row r="4" spans="1:13">
      <c r="A4" s="378" t="s">
        <v>166</v>
      </c>
      <c r="B4" s="378"/>
      <c r="C4" s="378"/>
      <c r="D4" s="378"/>
      <c r="E4" s="378"/>
      <c r="F4" s="378"/>
      <c r="G4" s="378"/>
      <c r="H4" s="378"/>
      <c r="I4" s="378"/>
      <c r="J4" s="378"/>
      <c r="K4" s="378"/>
      <c r="L4" s="378"/>
      <c r="M4" s="378"/>
    </row>
    <row r="5" spans="1:13">
      <c r="A5" s="378"/>
      <c r="B5" s="378"/>
      <c r="C5" s="378"/>
      <c r="D5" s="378"/>
      <c r="E5" s="378"/>
      <c r="F5" s="378"/>
      <c r="G5" s="378"/>
      <c r="H5" s="378"/>
      <c r="I5" s="378"/>
      <c r="J5" s="378"/>
      <c r="K5" s="378"/>
      <c r="L5" s="378"/>
      <c r="M5" s="378"/>
    </row>
    <row r="6" spans="1:13">
      <c r="A6" s="378"/>
      <c r="B6" s="378"/>
      <c r="C6" s="378"/>
      <c r="D6" s="378"/>
      <c r="E6" s="378"/>
      <c r="F6" s="378"/>
      <c r="G6" s="378"/>
      <c r="H6" s="378"/>
      <c r="I6" s="378"/>
      <c r="J6" s="378"/>
      <c r="K6" s="378"/>
      <c r="L6" s="378"/>
      <c r="M6" s="378"/>
    </row>
    <row r="7" spans="1:13">
      <c r="A7" s="378"/>
      <c r="B7" s="378"/>
      <c r="C7" s="378"/>
      <c r="D7" s="378"/>
      <c r="E7" s="378"/>
      <c r="F7" s="378"/>
      <c r="G7" s="378"/>
      <c r="H7" s="378"/>
      <c r="I7" s="378"/>
      <c r="J7" s="378"/>
      <c r="K7" s="378"/>
      <c r="L7" s="378"/>
      <c r="M7" s="378"/>
    </row>
    <row r="8" spans="1:13" ht="15.75">
      <c r="A8" s="375" t="s">
        <v>1</v>
      </c>
      <c r="B8" s="375"/>
      <c r="C8" s="375"/>
      <c r="D8" s="375"/>
      <c r="E8" s="375"/>
      <c r="F8" s="375"/>
      <c r="G8" s="375"/>
      <c r="H8" s="375"/>
      <c r="I8" s="375"/>
      <c r="J8" s="375"/>
      <c r="K8" s="375"/>
      <c r="L8" s="375"/>
      <c r="M8" s="375"/>
    </row>
    <row r="9" spans="1:13">
      <c r="A9" s="376" t="s">
        <v>165</v>
      </c>
      <c r="B9" s="376"/>
      <c r="C9" s="376"/>
      <c r="D9" s="376"/>
      <c r="E9" s="376"/>
      <c r="F9" s="376"/>
      <c r="G9" s="376"/>
      <c r="H9" s="376"/>
      <c r="I9" s="376"/>
      <c r="J9" s="376"/>
      <c r="K9" s="376"/>
      <c r="L9" s="376"/>
      <c r="M9" s="376"/>
    </row>
    <row r="10" spans="1:13">
      <c r="A10" s="376"/>
      <c r="B10" s="376"/>
      <c r="C10" s="376"/>
      <c r="D10" s="376"/>
      <c r="E10" s="376"/>
      <c r="F10" s="376"/>
      <c r="G10" s="376"/>
      <c r="H10" s="376"/>
      <c r="I10" s="376"/>
      <c r="J10" s="376"/>
      <c r="K10" s="376"/>
      <c r="L10" s="376"/>
      <c r="M10" s="376"/>
    </row>
    <row r="11" spans="1:13">
      <c r="A11" s="376"/>
      <c r="B11" s="376"/>
      <c r="C11" s="376"/>
      <c r="D11" s="376"/>
      <c r="E11" s="376"/>
      <c r="F11" s="376"/>
      <c r="G11" s="376"/>
      <c r="H11" s="376"/>
      <c r="I11" s="376"/>
      <c r="J11" s="376"/>
      <c r="K11" s="376"/>
      <c r="L11" s="376"/>
      <c r="M11" s="376"/>
    </row>
    <row r="12" spans="1:13">
      <c r="A12" s="376"/>
      <c r="B12" s="376"/>
      <c r="C12" s="376"/>
      <c r="D12" s="376"/>
      <c r="E12" s="376"/>
      <c r="F12" s="376"/>
      <c r="G12" s="376"/>
      <c r="H12" s="376"/>
      <c r="I12" s="376"/>
      <c r="J12" s="376"/>
      <c r="K12" s="376"/>
      <c r="L12" s="376"/>
      <c r="M12" s="376"/>
    </row>
    <row r="13" spans="1:13" ht="15.75">
      <c r="A13" s="375" t="s">
        <v>2</v>
      </c>
      <c r="B13" s="375"/>
      <c r="C13" s="375"/>
      <c r="D13" s="375"/>
      <c r="E13" s="375"/>
      <c r="F13" s="375"/>
      <c r="G13" s="375"/>
      <c r="H13" s="375"/>
      <c r="I13" s="375"/>
      <c r="J13" s="375"/>
      <c r="K13" s="375"/>
      <c r="L13" s="375"/>
      <c r="M13" s="375"/>
    </row>
    <row r="15" spans="1:13">
      <c r="A15" s="2" t="s">
        <v>167</v>
      </c>
      <c r="B15" s="2"/>
      <c r="C15" s="2"/>
      <c r="D15" s="2"/>
      <c r="E15" s="1"/>
      <c r="F15" s="1"/>
      <c r="G15" s="1"/>
      <c r="H15" s="1"/>
      <c r="I15" s="1"/>
      <c r="J15" s="1"/>
      <c r="K15" s="1"/>
      <c r="L15" s="1"/>
      <c r="M15" s="1"/>
    </row>
    <row r="16" spans="1:13">
      <c r="A16" s="403"/>
      <c r="B16" s="390" t="s">
        <v>19</v>
      </c>
      <c r="C16" s="382"/>
      <c r="D16" s="390" t="s">
        <v>20</v>
      </c>
      <c r="E16" s="382"/>
      <c r="F16" s="390" t="s">
        <v>21</v>
      </c>
      <c r="G16" s="382"/>
      <c r="H16" s="390" t="s">
        <v>154</v>
      </c>
      <c r="I16" s="382"/>
      <c r="J16" s="390" t="s">
        <v>164</v>
      </c>
      <c r="K16" s="382"/>
      <c r="L16" s="390" t="s">
        <v>193</v>
      </c>
      <c r="M16" s="382"/>
    </row>
    <row r="17" spans="1:13" ht="30">
      <c r="A17" s="404"/>
      <c r="B17" s="92" t="s">
        <v>45</v>
      </c>
      <c r="C17" s="197" t="s">
        <v>44</v>
      </c>
      <c r="D17" s="42" t="s">
        <v>45</v>
      </c>
      <c r="E17" s="197" t="s">
        <v>44</v>
      </c>
      <c r="F17" s="42" t="s">
        <v>45</v>
      </c>
      <c r="G17" s="197" t="s">
        <v>44</v>
      </c>
      <c r="H17" s="42" t="s">
        <v>45</v>
      </c>
      <c r="I17" s="197" t="s">
        <v>44</v>
      </c>
      <c r="J17" s="42" t="s">
        <v>45</v>
      </c>
      <c r="K17" s="197" t="s">
        <v>44</v>
      </c>
      <c r="L17" s="355" t="s">
        <v>45</v>
      </c>
      <c r="M17" s="356" t="s">
        <v>44</v>
      </c>
    </row>
    <row r="18" spans="1:13">
      <c r="A18" s="199" t="s">
        <v>111</v>
      </c>
      <c r="B18" s="200">
        <v>2505</v>
      </c>
      <c r="C18" s="201">
        <f>SUM(C19:C22)</f>
        <v>100</v>
      </c>
      <c r="D18" s="200">
        <v>2526</v>
      </c>
      <c r="E18" s="201">
        <f>SUM(E19:E22)</f>
        <v>100</v>
      </c>
      <c r="F18" s="200">
        <v>2417</v>
      </c>
      <c r="G18" s="201">
        <f>SUM(G19:G22)</f>
        <v>100</v>
      </c>
      <c r="H18" s="200">
        <v>2474</v>
      </c>
      <c r="I18" s="201">
        <f>SUM(I19:I22)</f>
        <v>100</v>
      </c>
      <c r="J18" s="200">
        <v>2435</v>
      </c>
      <c r="K18" s="201">
        <v>100</v>
      </c>
      <c r="L18" s="357">
        <v>2376</v>
      </c>
      <c r="M18" s="358">
        <v>100</v>
      </c>
    </row>
    <row r="19" spans="1:13" ht="14.45" customHeight="1">
      <c r="A19" s="45" t="s">
        <v>104</v>
      </c>
      <c r="B19" s="58">
        <v>376</v>
      </c>
      <c r="C19" s="214">
        <f>B19/B18*100</f>
        <v>15.00998003992016</v>
      </c>
      <c r="D19" s="215">
        <v>364</v>
      </c>
      <c r="E19" s="214">
        <f>D19/D18*100</f>
        <v>14.410134600158353</v>
      </c>
      <c r="F19" s="215">
        <v>346</v>
      </c>
      <c r="G19" s="214">
        <f>F19/F18*100</f>
        <v>14.315266859743483</v>
      </c>
      <c r="H19" s="215">
        <v>366</v>
      </c>
      <c r="I19" s="214">
        <f>H19/H18*100</f>
        <v>14.793856103476152</v>
      </c>
      <c r="J19" s="215">
        <v>321</v>
      </c>
      <c r="K19" s="214">
        <f>J19/J18*100</f>
        <v>13.182751540041068</v>
      </c>
      <c r="L19" s="359">
        <v>292</v>
      </c>
      <c r="M19" s="214">
        <f>L19/L18*100</f>
        <v>12.289562289562289</v>
      </c>
    </row>
    <row r="20" spans="1:13">
      <c r="A20" s="45" t="s">
        <v>105</v>
      </c>
      <c r="B20" s="216">
        <v>770</v>
      </c>
      <c r="C20" s="207">
        <f>B20/B18*100</f>
        <v>30.738522954091817</v>
      </c>
      <c r="D20" s="58">
        <v>820</v>
      </c>
      <c r="E20" s="207">
        <f>D20/D18*100</f>
        <v>32.462391132224859</v>
      </c>
      <c r="F20" s="58">
        <v>822</v>
      </c>
      <c r="G20" s="207">
        <f>F20/F18*100</f>
        <v>34.009102192800995</v>
      </c>
      <c r="H20" s="58">
        <v>745</v>
      </c>
      <c r="I20" s="207">
        <f>H20/H18*100</f>
        <v>30.113177041228777</v>
      </c>
      <c r="J20" s="58">
        <v>741</v>
      </c>
      <c r="K20" s="207">
        <f>J20/J18*100</f>
        <v>30.431211498973305</v>
      </c>
      <c r="L20" s="58">
        <v>699</v>
      </c>
      <c r="M20" s="360">
        <f>L20/L18*100</f>
        <v>29.419191919191917</v>
      </c>
    </row>
    <row r="21" spans="1:13" s="32" customFormat="1">
      <c r="A21" s="195" t="s">
        <v>107</v>
      </c>
      <c r="B21" s="216">
        <v>1042</v>
      </c>
      <c r="C21" s="207">
        <f>B21/B18*100</f>
        <v>41.596806387225548</v>
      </c>
      <c r="D21" s="58">
        <v>1085</v>
      </c>
      <c r="E21" s="207">
        <f>D21/D18*100</f>
        <v>42.953285827395092</v>
      </c>
      <c r="F21" s="58">
        <v>1023</v>
      </c>
      <c r="G21" s="207">
        <f>F21/F18*100</f>
        <v>42.32519652461729</v>
      </c>
      <c r="H21" s="58">
        <v>1104</v>
      </c>
      <c r="I21" s="207">
        <f>H21/H18*100</f>
        <v>44.624090541632981</v>
      </c>
      <c r="J21" s="58">
        <v>1073</v>
      </c>
      <c r="K21" s="207">
        <f>J21/J18*100</f>
        <v>44.06570841889117</v>
      </c>
      <c r="L21" s="361">
        <v>1010</v>
      </c>
      <c r="M21" s="360">
        <f>L21/L18*100</f>
        <v>42.508417508417509</v>
      </c>
    </row>
    <row r="22" spans="1:13">
      <c r="A22" s="59" t="s">
        <v>112</v>
      </c>
      <c r="B22" s="217">
        <v>317</v>
      </c>
      <c r="C22" s="209">
        <f>B22/B18*100</f>
        <v>12.654690618762476</v>
      </c>
      <c r="D22" s="217">
        <v>257</v>
      </c>
      <c r="E22" s="209">
        <f>D22/D18*100</f>
        <v>10.174188440221695</v>
      </c>
      <c r="F22" s="217">
        <v>226</v>
      </c>
      <c r="G22" s="209">
        <f>F22/F18*100</f>
        <v>9.3504344228382283</v>
      </c>
      <c r="H22" s="217">
        <v>259</v>
      </c>
      <c r="I22" s="209">
        <f>H22/H18*100</f>
        <v>10.468876313662086</v>
      </c>
      <c r="J22" s="217">
        <v>297</v>
      </c>
      <c r="K22" s="209">
        <f>J22/J18*100</f>
        <v>12.197125256673512</v>
      </c>
      <c r="L22" s="217">
        <v>352</v>
      </c>
      <c r="M22" s="362">
        <f>L22/L18*100</f>
        <v>14.814814814814813</v>
      </c>
    </row>
    <row r="24" spans="1:13">
      <c r="A24" s="377" t="s">
        <v>4</v>
      </c>
      <c r="B24" s="377"/>
      <c r="C24" s="377"/>
      <c r="D24" s="377"/>
      <c r="E24" s="377"/>
      <c r="F24" s="377"/>
      <c r="G24" s="377"/>
      <c r="H24" s="377"/>
      <c r="I24" s="377"/>
      <c r="J24" s="377"/>
      <c r="K24" s="377"/>
      <c r="L24" s="377"/>
      <c r="M24" s="377"/>
    </row>
    <row r="25" spans="1:13">
      <c r="A25" s="378" t="s">
        <v>42</v>
      </c>
      <c r="B25" s="378"/>
      <c r="C25" s="378"/>
      <c r="D25" s="378"/>
      <c r="E25" s="378"/>
      <c r="F25" s="378"/>
      <c r="G25" s="378"/>
      <c r="H25" s="378"/>
      <c r="I25" s="378"/>
      <c r="J25" s="378"/>
      <c r="K25" s="378"/>
      <c r="L25" s="378"/>
      <c r="M25" s="378"/>
    </row>
    <row r="26" spans="1:13">
      <c r="A26" s="378"/>
      <c r="B26" s="378"/>
      <c r="C26" s="378"/>
      <c r="D26" s="378"/>
      <c r="E26" s="378"/>
      <c r="F26" s="378"/>
      <c r="G26" s="378"/>
      <c r="H26" s="378"/>
      <c r="I26" s="378"/>
      <c r="J26" s="378"/>
      <c r="K26" s="378"/>
      <c r="L26" s="378"/>
      <c r="M26" s="378"/>
    </row>
    <row r="27" spans="1:13">
      <c r="A27" s="378"/>
      <c r="B27" s="378"/>
      <c r="C27" s="378"/>
      <c r="D27" s="378"/>
      <c r="E27" s="378"/>
      <c r="F27" s="378"/>
      <c r="G27" s="378"/>
      <c r="H27" s="378"/>
      <c r="I27" s="378"/>
      <c r="J27" s="378"/>
      <c r="K27" s="378"/>
      <c r="L27" s="378"/>
      <c r="M27" s="378"/>
    </row>
    <row r="28" spans="1:13">
      <c r="A28" s="378"/>
      <c r="B28" s="378"/>
      <c r="C28" s="378"/>
      <c r="D28" s="378"/>
      <c r="E28" s="378"/>
      <c r="F28" s="378"/>
      <c r="G28" s="378"/>
      <c r="H28" s="378"/>
      <c r="I28" s="378"/>
      <c r="J28" s="378"/>
      <c r="K28" s="378"/>
      <c r="L28" s="378"/>
      <c r="M28" s="378"/>
    </row>
    <row r="29" spans="1:13">
      <c r="A29" s="378"/>
      <c r="B29" s="378"/>
      <c r="C29" s="378"/>
      <c r="D29" s="378"/>
      <c r="E29" s="378"/>
      <c r="F29" s="378"/>
      <c r="G29" s="378"/>
      <c r="H29" s="378"/>
      <c r="I29" s="378"/>
      <c r="J29" s="378"/>
      <c r="K29" s="378"/>
      <c r="L29" s="378"/>
      <c r="M29" s="378"/>
    </row>
    <row r="30" spans="1:13">
      <c r="A30" s="378"/>
      <c r="B30" s="378"/>
      <c r="C30" s="378"/>
      <c r="D30" s="378"/>
      <c r="E30" s="378"/>
      <c r="F30" s="378"/>
      <c r="G30" s="378"/>
      <c r="H30" s="378"/>
      <c r="I30" s="378"/>
      <c r="J30" s="378"/>
      <c r="K30" s="378"/>
      <c r="L30" s="378"/>
      <c r="M30" s="378"/>
    </row>
    <row r="31" spans="1:13">
      <c r="A31" s="378"/>
      <c r="B31" s="378"/>
      <c r="C31" s="378"/>
      <c r="D31" s="378"/>
      <c r="E31" s="378"/>
      <c r="F31" s="378"/>
      <c r="G31" s="378"/>
      <c r="H31" s="378"/>
      <c r="I31" s="378"/>
      <c r="J31" s="378"/>
      <c r="K31" s="378"/>
      <c r="L31" s="378"/>
      <c r="M31" s="378"/>
    </row>
    <row r="32" spans="1:13">
      <c r="A32" s="378"/>
      <c r="B32" s="378"/>
      <c r="C32" s="378"/>
      <c r="D32" s="378"/>
      <c r="E32" s="378"/>
      <c r="F32" s="378"/>
      <c r="G32" s="378"/>
      <c r="H32" s="378"/>
      <c r="I32" s="378"/>
      <c r="J32" s="378"/>
      <c r="K32" s="378"/>
      <c r="L32" s="378"/>
      <c r="M32" s="378"/>
    </row>
    <row r="34" spans="1:1">
      <c r="A34" s="5" t="s">
        <v>5</v>
      </c>
    </row>
  </sheetData>
  <mergeCells count="15">
    <mergeCell ref="A24:M24"/>
    <mergeCell ref="A25:M32"/>
    <mergeCell ref="B16:C16"/>
    <mergeCell ref="D16:E16"/>
    <mergeCell ref="A13:M13"/>
    <mergeCell ref="A16:A17"/>
    <mergeCell ref="F16:G16"/>
    <mergeCell ref="H16:I16"/>
    <mergeCell ref="J16:K16"/>
    <mergeCell ref="L16:M16"/>
    <mergeCell ref="A1:M1"/>
    <mergeCell ref="A3:M3"/>
    <mergeCell ref="A4:M7"/>
    <mergeCell ref="A8:M8"/>
    <mergeCell ref="A9:M12"/>
  </mergeCells>
  <hyperlinks>
    <hyperlink ref="A34" location="Titelseite!A1" display="zurück zum Inhaltsverzeichnis" xr:uid="{00000000-0004-0000-0B00-000000000000}"/>
  </hyperlinks>
  <pageMargins left="0.7" right="0.7" top="0.78740157499999996" bottom="0.78740157499999996"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8"/>
  <sheetViews>
    <sheetView workbookViewId="0">
      <selection sqref="A1:Q1"/>
    </sheetView>
  </sheetViews>
  <sheetFormatPr baseColWidth="10" defaultRowHeight="15"/>
  <cols>
    <col min="1" max="1" width="42.5703125" customWidth="1"/>
    <col min="2" max="17" width="9.7109375" customWidth="1"/>
    <col min="18" max="19" width="9.7109375" hidden="1" customWidth="1"/>
    <col min="20" max="22" width="9.7109375" customWidth="1"/>
    <col min="23" max="24" width="9.28515625" customWidth="1"/>
  </cols>
  <sheetData>
    <row r="1" spans="1:19" ht="18.75">
      <c r="A1" s="392" t="s">
        <v>120</v>
      </c>
      <c r="B1" s="392"/>
      <c r="C1" s="392"/>
      <c r="D1" s="392"/>
      <c r="E1" s="392"/>
      <c r="F1" s="392"/>
      <c r="G1" s="392"/>
      <c r="H1" s="392"/>
      <c r="I1" s="392"/>
      <c r="J1" s="392"/>
      <c r="K1" s="392"/>
      <c r="L1" s="392"/>
      <c r="M1" s="392"/>
      <c r="N1" s="392"/>
      <c r="O1" s="392"/>
      <c r="P1" s="392"/>
      <c r="Q1" s="392"/>
    </row>
    <row r="3" spans="1:19" ht="15.75">
      <c r="A3" s="375" t="s">
        <v>0</v>
      </c>
      <c r="B3" s="375"/>
      <c r="C3" s="375"/>
      <c r="D3" s="375"/>
      <c r="E3" s="375"/>
      <c r="F3" s="375"/>
      <c r="G3" s="375"/>
      <c r="H3" s="375"/>
      <c r="I3" s="375"/>
      <c r="J3" s="375"/>
      <c r="K3" s="375"/>
      <c r="L3" s="375"/>
      <c r="M3" s="375"/>
      <c r="N3" s="375"/>
      <c r="O3" s="375"/>
      <c r="P3" s="375"/>
      <c r="Q3" s="375"/>
    </row>
    <row r="4" spans="1:19" ht="15" customHeight="1">
      <c r="A4" s="376" t="s">
        <v>118</v>
      </c>
      <c r="B4" s="376"/>
      <c r="C4" s="376"/>
      <c r="D4" s="376"/>
      <c r="E4" s="376"/>
      <c r="F4" s="376"/>
      <c r="G4" s="376"/>
      <c r="H4" s="376"/>
      <c r="I4" s="376"/>
      <c r="J4" s="376"/>
      <c r="K4" s="376"/>
      <c r="L4" s="376"/>
      <c r="M4" s="376"/>
      <c r="N4" s="376"/>
      <c r="O4" s="376"/>
      <c r="P4" s="376"/>
      <c r="Q4" s="376"/>
    </row>
    <row r="5" spans="1:19">
      <c r="A5" s="376"/>
      <c r="B5" s="376"/>
      <c r="C5" s="376"/>
      <c r="D5" s="376"/>
      <c r="E5" s="376"/>
      <c r="F5" s="376"/>
      <c r="G5" s="376"/>
      <c r="H5" s="376"/>
      <c r="I5" s="376"/>
      <c r="J5" s="376"/>
      <c r="K5" s="376"/>
      <c r="L5" s="376"/>
      <c r="M5" s="376"/>
      <c r="N5" s="376"/>
      <c r="O5" s="376"/>
      <c r="P5" s="376"/>
      <c r="Q5" s="376"/>
    </row>
    <row r="6" spans="1:19">
      <c r="A6" s="376"/>
      <c r="B6" s="376"/>
      <c r="C6" s="376"/>
      <c r="D6" s="376"/>
      <c r="E6" s="376"/>
      <c r="F6" s="376"/>
      <c r="G6" s="376"/>
      <c r="H6" s="376"/>
      <c r="I6" s="376"/>
      <c r="J6" s="376"/>
      <c r="K6" s="376"/>
      <c r="L6" s="376"/>
      <c r="M6" s="376"/>
      <c r="N6" s="376"/>
      <c r="O6" s="376"/>
      <c r="P6" s="376"/>
      <c r="Q6" s="376"/>
    </row>
    <row r="7" spans="1:19">
      <c r="A7" s="376"/>
      <c r="B7" s="376"/>
      <c r="C7" s="376"/>
      <c r="D7" s="376"/>
      <c r="E7" s="376"/>
      <c r="F7" s="376"/>
      <c r="G7" s="376"/>
      <c r="H7" s="376"/>
      <c r="I7" s="376"/>
      <c r="J7" s="376"/>
      <c r="K7" s="376"/>
      <c r="L7" s="376"/>
      <c r="M7" s="376"/>
      <c r="N7" s="376"/>
      <c r="O7" s="376"/>
      <c r="P7" s="376"/>
      <c r="Q7" s="376"/>
    </row>
    <row r="8" spans="1:19" ht="15.75">
      <c r="A8" s="375" t="s">
        <v>1</v>
      </c>
      <c r="B8" s="375"/>
      <c r="C8" s="375"/>
      <c r="D8" s="375"/>
      <c r="E8" s="375"/>
      <c r="F8" s="375"/>
      <c r="G8" s="375"/>
      <c r="H8" s="375"/>
      <c r="I8" s="375"/>
      <c r="J8" s="375"/>
      <c r="K8" s="375"/>
      <c r="L8" s="375"/>
      <c r="M8" s="375"/>
      <c r="N8" s="375"/>
      <c r="O8" s="375"/>
      <c r="P8" s="375"/>
      <c r="Q8" s="375"/>
    </row>
    <row r="9" spans="1:19">
      <c r="A9" s="378" t="s">
        <v>68</v>
      </c>
      <c r="B9" s="378"/>
      <c r="C9" s="378"/>
      <c r="D9" s="378"/>
      <c r="E9" s="378"/>
      <c r="F9" s="378"/>
      <c r="G9" s="378"/>
      <c r="H9" s="378"/>
      <c r="I9" s="378"/>
      <c r="J9" s="378"/>
      <c r="K9" s="378"/>
      <c r="L9" s="378"/>
      <c r="M9" s="378"/>
      <c r="N9" s="378"/>
      <c r="O9" s="378"/>
      <c r="P9" s="378"/>
      <c r="Q9" s="378"/>
    </row>
    <row r="10" spans="1:19">
      <c r="A10" s="378"/>
      <c r="B10" s="378"/>
      <c r="C10" s="378"/>
      <c r="D10" s="378"/>
      <c r="E10" s="378"/>
      <c r="F10" s="378"/>
      <c r="G10" s="378"/>
      <c r="H10" s="378"/>
      <c r="I10" s="378"/>
      <c r="J10" s="378"/>
      <c r="K10" s="378"/>
      <c r="L10" s="378"/>
      <c r="M10" s="378"/>
      <c r="N10" s="378"/>
      <c r="O10" s="378"/>
      <c r="P10" s="378"/>
      <c r="Q10" s="378"/>
    </row>
    <row r="11" spans="1:19">
      <c r="A11" s="378"/>
      <c r="B11" s="378"/>
      <c r="C11" s="378"/>
      <c r="D11" s="378"/>
      <c r="E11" s="378"/>
      <c r="F11" s="378"/>
      <c r="G11" s="378"/>
      <c r="H11" s="378"/>
      <c r="I11" s="378"/>
      <c r="J11" s="378"/>
      <c r="K11" s="378"/>
      <c r="L11" s="378"/>
      <c r="M11" s="378"/>
      <c r="N11" s="378"/>
      <c r="O11" s="378"/>
      <c r="P11" s="378"/>
      <c r="Q11" s="378"/>
    </row>
    <row r="12" spans="1:19">
      <c r="A12" s="378"/>
      <c r="B12" s="378"/>
      <c r="C12" s="378"/>
      <c r="D12" s="378"/>
      <c r="E12" s="378"/>
      <c r="F12" s="378"/>
      <c r="G12" s="378"/>
      <c r="H12" s="378"/>
      <c r="I12" s="378"/>
      <c r="J12" s="378"/>
      <c r="K12" s="378"/>
      <c r="L12" s="378"/>
      <c r="M12" s="378"/>
      <c r="N12" s="378"/>
      <c r="O12" s="378"/>
      <c r="P12" s="378"/>
      <c r="Q12" s="378"/>
    </row>
    <row r="13" spans="1:19" ht="15.75">
      <c r="A13" s="375" t="s">
        <v>2</v>
      </c>
      <c r="B13" s="375"/>
      <c r="C13" s="375"/>
      <c r="D13" s="375"/>
      <c r="E13" s="375"/>
      <c r="F13" s="375"/>
      <c r="G13" s="375"/>
      <c r="H13" s="375"/>
      <c r="I13" s="375"/>
      <c r="J13" s="375"/>
      <c r="K13" s="375"/>
      <c r="L13" s="375"/>
      <c r="M13" s="375"/>
      <c r="N13" s="375"/>
      <c r="O13" s="375"/>
      <c r="P13" s="375"/>
      <c r="Q13" s="375"/>
    </row>
    <row r="15" spans="1:19">
      <c r="A15" s="407"/>
      <c r="B15" s="407"/>
      <c r="C15" s="407"/>
      <c r="D15" s="407"/>
      <c r="E15" s="407"/>
      <c r="F15" s="407"/>
      <c r="G15" s="407"/>
      <c r="H15" s="407"/>
      <c r="I15" s="407"/>
      <c r="J15" s="407"/>
      <c r="K15" s="407"/>
      <c r="L15" s="407"/>
      <c r="M15" s="407"/>
      <c r="N15" s="407"/>
      <c r="O15" s="407"/>
      <c r="P15" s="407"/>
      <c r="Q15" s="407"/>
    </row>
    <row r="16" spans="1:19">
      <c r="A16" s="403"/>
      <c r="B16" s="381" t="s">
        <v>16</v>
      </c>
      <c r="C16" s="381"/>
      <c r="D16" s="390" t="s">
        <v>17</v>
      </c>
      <c r="E16" s="382"/>
      <c r="F16" s="381" t="s">
        <v>18</v>
      </c>
      <c r="G16" s="381"/>
      <c r="H16" s="390" t="s">
        <v>19</v>
      </c>
      <c r="I16" s="382"/>
      <c r="J16" s="381" t="s">
        <v>20</v>
      </c>
      <c r="K16" s="382"/>
      <c r="L16" s="381" t="s">
        <v>21</v>
      </c>
      <c r="M16" s="382"/>
      <c r="N16" s="381" t="s">
        <v>154</v>
      </c>
      <c r="O16" s="382"/>
      <c r="P16" s="381" t="s">
        <v>164</v>
      </c>
      <c r="Q16" s="382"/>
      <c r="R16" s="381" t="s">
        <v>193</v>
      </c>
      <c r="S16" s="382"/>
    </row>
    <row r="17" spans="1:21" ht="30">
      <c r="A17" s="404"/>
      <c r="B17" s="92" t="s">
        <v>45</v>
      </c>
      <c r="C17" s="93" t="s">
        <v>44</v>
      </c>
      <c r="D17" s="92" t="s">
        <v>45</v>
      </c>
      <c r="E17" s="44" t="s">
        <v>44</v>
      </c>
      <c r="F17" s="92" t="s">
        <v>45</v>
      </c>
      <c r="G17" s="93" t="s">
        <v>44</v>
      </c>
      <c r="H17" s="92" t="s">
        <v>45</v>
      </c>
      <c r="I17" s="44" t="s">
        <v>44</v>
      </c>
      <c r="J17" s="92" t="s">
        <v>45</v>
      </c>
      <c r="K17" s="44" t="s">
        <v>44</v>
      </c>
      <c r="L17" s="92" t="s">
        <v>45</v>
      </c>
      <c r="M17" s="44" t="s">
        <v>44</v>
      </c>
      <c r="N17" s="92" t="s">
        <v>45</v>
      </c>
      <c r="O17" s="44" t="s">
        <v>44</v>
      </c>
      <c r="P17" s="92" t="s">
        <v>45</v>
      </c>
      <c r="Q17" s="44" t="s">
        <v>44</v>
      </c>
      <c r="R17" s="92" t="s">
        <v>45</v>
      </c>
      <c r="S17" s="44" t="s">
        <v>44</v>
      </c>
      <c r="T17" s="4"/>
      <c r="U17" s="4"/>
    </row>
    <row r="18" spans="1:21" s="32" customFormat="1" ht="30">
      <c r="A18" s="225" t="s">
        <v>121</v>
      </c>
      <c r="B18" s="22">
        <v>9617</v>
      </c>
      <c r="C18" s="201">
        <v>100</v>
      </c>
      <c r="D18" s="22">
        <v>10022</v>
      </c>
      <c r="E18" s="201">
        <v>100</v>
      </c>
      <c r="F18" s="22">
        <v>10187</v>
      </c>
      <c r="G18" s="201">
        <v>100</v>
      </c>
      <c r="H18" s="221">
        <v>10117</v>
      </c>
      <c r="I18" s="201">
        <v>100</v>
      </c>
      <c r="J18" s="21">
        <v>9979</v>
      </c>
      <c r="K18" s="201">
        <v>100</v>
      </c>
      <c r="L18" s="21">
        <v>10104</v>
      </c>
      <c r="M18" s="201">
        <v>100</v>
      </c>
      <c r="N18" s="21">
        <v>10260</v>
      </c>
      <c r="O18" s="201">
        <v>100</v>
      </c>
      <c r="P18" s="21">
        <v>10789</v>
      </c>
      <c r="Q18" s="201">
        <v>100</v>
      </c>
      <c r="R18" s="21"/>
      <c r="S18" s="201">
        <v>100</v>
      </c>
    </row>
    <row r="19" spans="1:21" s="32" customFormat="1">
      <c r="A19" s="218" t="s">
        <v>122</v>
      </c>
      <c r="B19" s="203">
        <f>SUM(B21:B26)</f>
        <v>5629</v>
      </c>
      <c r="C19" s="219">
        <f>B19/B18*100</f>
        <v>58.531766663200578</v>
      </c>
      <c r="D19" s="203">
        <f>SUM(D21:D26)</f>
        <v>6525</v>
      </c>
      <c r="E19" s="219">
        <f>D19/D18*100</f>
        <v>65.106765116743176</v>
      </c>
      <c r="F19" s="203">
        <f>SUM(F21:F26)</f>
        <v>6693</v>
      </c>
      <c r="G19" s="219">
        <f>F19/F18*100</f>
        <v>65.70138411701187</v>
      </c>
      <c r="H19" s="203">
        <f>SUM(H21:H26)</f>
        <v>6395</v>
      </c>
      <c r="I19" s="219">
        <f>H19/H18*100</f>
        <v>63.210437876840963</v>
      </c>
      <c r="J19" s="203">
        <f>SUM(J21:J26)</f>
        <v>6690</v>
      </c>
      <c r="K19" s="219">
        <f>J19/J18*100</f>
        <v>67.040785649864716</v>
      </c>
      <c r="L19" s="203">
        <f>SUM(L21:L26)</f>
        <v>7170</v>
      </c>
      <c r="M19" s="219">
        <f>L19/L18*100</f>
        <v>70.961995249406172</v>
      </c>
      <c r="N19" s="203">
        <f>SUM(N21:N26)</f>
        <v>7243</v>
      </c>
      <c r="O19" s="220">
        <f>N19/N18*100</f>
        <v>70.594541910331387</v>
      </c>
      <c r="P19" s="203">
        <v>7716</v>
      </c>
      <c r="Q19" s="220">
        <f>P19/P18*100</f>
        <v>71.517286124756694</v>
      </c>
      <c r="R19" s="203">
        <f>SUM(R21:R26)</f>
        <v>0</v>
      </c>
      <c r="S19" s="220" t="e">
        <f>R19/R18*100</f>
        <v>#DIV/0!</v>
      </c>
    </row>
    <row r="20" spans="1:21" s="32" customFormat="1">
      <c r="A20" s="218" t="s">
        <v>123</v>
      </c>
      <c r="B20" s="205"/>
      <c r="C20" s="219"/>
      <c r="D20" s="203"/>
      <c r="E20" s="220"/>
      <c r="F20" s="205"/>
      <c r="G20" s="219"/>
      <c r="H20" s="203"/>
      <c r="I20" s="220"/>
      <c r="J20" s="205"/>
      <c r="K20" s="220"/>
      <c r="L20" s="205"/>
      <c r="M20" s="220"/>
      <c r="N20" s="205"/>
      <c r="O20" s="220"/>
      <c r="P20" s="205"/>
      <c r="Q20" s="220"/>
      <c r="R20" s="205"/>
      <c r="S20" s="220"/>
    </row>
    <row r="21" spans="1:21" s="32" customFormat="1">
      <c r="A21" s="218" t="s">
        <v>114</v>
      </c>
      <c r="B21" s="205">
        <v>2814</v>
      </c>
      <c r="C21" s="219">
        <f>B21/B19*100</f>
        <v>49.991117427607037</v>
      </c>
      <c r="D21" s="203">
        <v>3075</v>
      </c>
      <c r="E21" s="220">
        <f>D21/D19*100</f>
        <v>47.126436781609193</v>
      </c>
      <c r="F21" s="205">
        <v>3278</v>
      </c>
      <c r="G21" s="219">
        <f>F21/F19*100</f>
        <v>48.976542656506801</v>
      </c>
      <c r="H21" s="203">
        <v>3077</v>
      </c>
      <c r="I21" s="220">
        <f>H21/H19*100</f>
        <v>48.115715402658324</v>
      </c>
      <c r="J21" s="205">
        <v>3110</v>
      </c>
      <c r="K21" s="220">
        <f>J21/J19*100</f>
        <v>46.487294469357252</v>
      </c>
      <c r="L21" s="205">
        <v>3332</v>
      </c>
      <c r="M21" s="220">
        <f>L21/L19*100</f>
        <v>46.471408647140869</v>
      </c>
      <c r="N21" s="205">
        <v>3493</v>
      </c>
      <c r="O21" s="220">
        <f>N21/N19*100</f>
        <v>48.225873256937732</v>
      </c>
      <c r="P21" s="205">
        <v>3786</v>
      </c>
      <c r="Q21" s="220">
        <f>P21/P19*100</f>
        <v>49.066874027993777</v>
      </c>
      <c r="R21" s="205"/>
      <c r="S21" s="220" t="e">
        <f>R21/R19*100</f>
        <v>#DIV/0!</v>
      </c>
    </row>
    <row r="22" spans="1:21" s="32" customFormat="1">
      <c r="A22" s="218" t="s">
        <v>119</v>
      </c>
      <c r="B22" s="205">
        <v>1021</v>
      </c>
      <c r="C22" s="219">
        <f>B22/B19*100</f>
        <v>18.138212826434536</v>
      </c>
      <c r="D22" s="203">
        <v>954</v>
      </c>
      <c r="E22" s="220">
        <f>D22/D19*100</f>
        <v>14.620689655172415</v>
      </c>
      <c r="F22" s="205">
        <v>892</v>
      </c>
      <c r="G22" s="219">
        <f>F22/F19*100</f>
        <v>13.327356940086657</v>
      </c>
      <c r="H22" s="203">
        <v>832</v>
      </c>
      <c r="I22" s="220">
        <f>H22/H19*100</f>
        <v>13.010164190774043</v>
      </c>
      <c r="J22" s="205">
        <v>784</v>
      </c>
      <c r="K22" s="220">
        <f>J22/J19*100</f>
        <v>11.718983557548581</v>
      </c>
      <c r="L22" s="205">
        <v>815</v>
      </c>
      <c r="M22" s="220">
        <f>L22/L19*100</f>
        <v>11.366806136680614</v>
      </c>
      <c r="N22" s="205">
        <v>689</v>
      </c>
      <c r="O22" s="220">
        <f>N22/N19*100</f>
        <v>9.5126328869253065</v>
      </c>
      <c r="P22" s="205">
        <v>549</v>
      </c>
      <c r="Q22" s="220">
        <f>P22/P19*100</f>
        <v>7.1150855365474346</v>
      </c>
      <c r="R22" s="205"/>
      <c r="S22" s="220" t="e">
        <f>R22/R19*100</f>
        <v>#DIV/0!</v>
      </c>
    </row>
    <row r="23" spans="1:21" s="32" customFormat="1">
      <c r="A23" s="218" t="s">
        <v>113</v>
      </c>
      <c r="B23" s="205">
        <v>1227</v>
      </c>
      <c r="C23" s="219">
        <f>B23/B19*100</f>
        <v>21.797832652336115</v>
      </c>
      <c r="D23" s="203">
        <v>1204</v>
      </c>
      <c r="E23" s="220">
        <f>D23/D19*100</f>
        <v>18.452107279693486</v>
      </c>
      <c r="F23" s="205">
        <v>1083</v>
      </c>
      <c r="G23" s="219">
        <f>F23/F19*100</f>
        <v>16.181084715374272</v>
      </c>
      <c r="H23" s="203">
        <v>1003</v>
      </c>
      <c r="I23" s="220">
        <f>H23/H19*100</f>
        <v>15.68412822517592</v>
      </c>
      <c r="J23" s="205">
        <v>883</v>
      </c>
      <c r="K23" s="220">
        <f>J23/J19*100</f>
        <v>13.198804185351271</v>
      </c>
      <c r="L23" s="205">
        <v>641</v>
      </c>
      <c r="M23" s="220">
        <f>L23/L19*100</f>
        <v>8.9400278940027889</v>
      </c>
      <c r="N23" s="205">
        <v>602</v>
      </c>
      <c r="O23" s="220">
        <f>N23/N19*100</f>
        <v>8.3114731464862626</v>
      </c>
      <c r="P23" s="205">
        <v>602</v>
      </c>
      <c r="Q23" s="220">
        <f>P23/P19*100</f>
        <v>7.8019699326075695</v>
      </c>
      <c r="R23" s="205"/>
      <c r="S23" s="220" t="e">
        <f>R23/R19*100</f>
        <v>#DIV/0!</v>
      </c>
    </row>
    <row r="24" spans="1:21" s="32" customFormat="1">
      <c r="A24" s="218" t="s">
        <v>115</v>
      </c>
      <c r="B24" s="205">
        <v>417</v>
      </c>
      <c r="C24" s="219">
        <f>B24/B19*100</f>
        <v>7.4080653757328125</v>
      </c>
      <c r="D24" s="203">
        <v>402</v>
      </c>
      <c r="E24" s="220">
        <f>D24/D19*100</f>
        <v>6.1609195402298855</v>
      </c>
      <c r="F24" s="205">
        <v>409</v>
      </c>
      <c r="G24" s="219">
        <f>F24/F19*100</f>
        <v>6.1108620947258334</v>
      </c>
      <c r="H24" s="203">
        <v>419</v>
      </c>
      <c r="I24" s="220">
        <f>H24/H19*100</f>
        <v>6.5519937451133696</v>
      </c>
      <c r="J24" s="205">
        <v>348</v>
      </c>
      <c r="K24" s="220">
        <f>J24/J19*100</f>
        <v>5.2017937219730941</v>
      </c>
      <c r="L24" s="205">
        <v>249</v>
      </c>
      <c r="M24" s="220">
        <f>L24/L19*100</f>
        <v>3.472803347280335</v>
      </c>
      <c r="N24" s="205">
        <v>249</v>
      </c>
      <c r="O24" s="220">
        <f>N24/N19*100</f>
        <v>3.4378020157393343</v>
      </c>
      <c r="P24" s="205">
        <v>294</v>
      </c>
      <c r="Q24" s="220">
        <f>P24/P19*100</f>
        <v>3.8102643856920686</v>
      </c>
      <c r="R24" s="205"/>
      <c r="S24" s="220" t="e">
        <f>R24/R19*100</f>
        <v>#DIV/0!</v>
      </c>
    </row>
    <row r="25" spans="1:21" s="32" customFormat="1">
      <c r="A25" s="218" t="s">
        <v>116</v>
      </c>
      <c r="B25" s="205">
        <v>150</v>
      </c>
      <c r="C25" s="219">
        <f>B25/B19*100</f>
        <v>2.6647717178895007</v>
      </c>
      <c r="D25" s="203">
        <v>250</v>
      </c>
      <c r="E25" s="220">
        <f>D25/D19*100</f>
        <v>3.8314176245210727</v>
      </c>
      <c r="F25" s="205">
        <v>327</v>
      </c>
      <c r="G25" s="219">
        <f>F25/F19*100</f>
        <v>4.8857014791573281</v>
      </c>
      <c r="H25" s="203">
        <v>379</v>
      </c>
      <c r="I25" s="220">
        <f>H25/H19*100</f>
        <v>5.9265050820953871</v>
      </c>
      <c r="J25" s="205">
        <v>372</v>
      </c>
      <c r="K25" s="220">
        <f>J25/J19*100</f>
        <v>5.5605381165919283</v>
      </c>
      <c r="L25" s="205">
        <v>391</v>
      </c>
      <c r="M25" s="220">
        <f>L25/L19*100</f>
        <v>5.4532775453277544</v>
      </c>
      <c r="N25" s="205">
        <v>381</v>
      </c>
      <c r="O25" s="220">
        <f>N25/N19*100</f>
        <v>5.2602512770951266</v>
      </c>
      <c r="P25" s="205">
        <v>429</v>
      </c>
      <c r="Q25" s="220">
        <f>P25/P19*100</f>
        <v>5.5598755832037323</v>
      </c>
      <c r="R25" s="205"/>
      <c r="S25" s="220" t="e">
        <f>R25/R19*100</f>
        <v>#DIV/0!</v>
      </c>
    </row>
    <row r="26" spans="1:21" s="32" customFormat="1">
      <c r="A26" s="222" t="s">
        <v>117</v>
      </c>
      <c r="B26" s="210">
        <v>0</v>
      </c>
      <c r="C26" s="223">
        <f>B26/B19*100</f>
        <v>0</v>
      </c>
      <c r="D26" s="208">
        <v>640</v>
      </c>
      <c r="E26" s="224">
        <f>D26/D19*100</f>
        <v>9.8084291187739474</v>
      </c>
      <c r="F26" s="210">
        <v>704</v>
      </c>
      <c r="G26" s="223">
        <f>F26/F19*100</f>
        <v>10.518452114149111</v>
      </c>
      <c r="H26" s="208">
        <v>685</v>
      </c>
      <c r="I26" s="224">
        <f>H26/H19*100</f>
        <v>10.711493354182956</v>
      </c>
      <c r="J26" s="210">
        <v>1193</v>
      </c>
      <c r="K26" s="224">
        <f>J26/J19*100</f>
        <v>17.832585949177879</v>
      </c>
      <c r="L26" s="210">
        <v>1742</v>
      </c>
      <c r="M26" s="224">
        <f>L26/L19*100</f>
        <v>24.295676429567642</v>
      </c>
      <c r="N26" s="210">
        <v>1829</v>
      </c>
      <c r="O26" s="224">
        <f>N26/N19*100</f>
        <v>25.251967416816235</v>
      </c>
      <c r="P26" s="210">
        <v>2056</v>
      </c>
      <c r="Q26" s="224">
        <f>P26/P19*100</f>
        <v>26.645930533955418</v>
      </c>
      <c r="R26" s="210"/>
      <c r="S26" s="224" t="e">
        <f>R26/R19*100</f>
        <v>#DIV/0!</v>
      </c>
    </row>
    <row r="28" spans="1:21">
      <c r="A28" s="377" t="s">
        <v>4</v>
      </c>
      <c r="B28" s="377"/>
      <c r="C28" s="377"/>
      <c r="D28" s="377"/>
      <c r="E28" s="377"/>
      <c r="F28" s="377"/>
      <c r="G28" s="377"/>
      <c r="H28" s="377"/>
      <c r="I28" s="377"/>
      <c r="J28" s="377"/>
      <c r="K28" s="377"/>
      <c r="L28" s="377"/>
      <c r="M28" s="377"/>
      <c r="N28" s="377"/>
      <c r="O28" s="377"/>
      <c r="P28" s="377"/>
      <c r="Q28" s="377"/>
    </row>
    <row r="29" spans="1:21" ht="15" customHeight="1">
      <c r="A29" s="376" t="s">
        <v>124</v>
      </c>
      <c r="B29" s="376"/>
      <c r="C29" s="376"/>
      <c r="D29" s="376"/>
      <c r="E29" s="376"/>
      <c r="F29" s="376"/>
      <c r="G29" s="376"/>
      <c r="H29" s="376"/>
      <c r="I29" s="376"/>
      <c r="J29" s="376"/>
      <c r="K29" s="376"/>
      <c r="L29" s="376"/>
      <c r="M29" s="376"/>
      <c r="N29" s="376"/>
      <c r="O29" s="376"/>
      <c r="P29" s="376"/>
      <c r="Q29" s="376"/>
    </row>
    <row r="30" spans="1:21">
      <c r="A30" s="376"/>
      <c r="B30" s="376"/>
      <c r="C30" s="376"/>
      <c r="D30" s="376"/>
      <c r="E30" s="376"/>
      <c r="F30" s="376"/>
      <c r="G30" s="376"/>
      <c r="H30" s="376"/>
      <c r="I30" s="376"/>
      <c r="J30" s="376"/>
      <c r="K30" s="376"/>
      <c r="L30" s="376"/>
      <c r="M30" s="376"/>
      <c r="N30" s="376"/>
      <c r="O30" s="376"/>
      <c r="P30" s="376"/>
      <c r="Q30" s="376"/>
    </row>
    <row r="31" spans="1:21">
      <c r="A31" s="376"/>
      <c r="B31" s="376"/>
      <c r="C31" s="376"/>
      <c r="D31" s="376"/>
      <c r="E31" s="376"/>
      <c r="F31" s="376"/>
      <c r="G31" s="376"/>
      <c r="H31" s="376"/>
      <c r="I31" s="376"/>
      <c r="J31" s="376"/>
      <c r="K31" s="376"/>
      <c r="L31" s="376"/>
      <c r="M31" s="376"/>
      <c r="N31" s="376"/>
      <c r="O31" s="376"/>
      <c r="P31" s="376"/>
      <c r="Q31" s="376"/>
    </row>
    <row r="32" spans="1:21">
      <c r="A32" s="376"/>
      <c r="B32" s="376"/>
      <c r="C32" s="376"/>
      <c r="D32" s="376"/>
      <c r="E32" s="376"/>
      <c r="F32" s="376"/>
      <c r="G32" s="376"/>
      <c r="H32" s="376"/>
      <c r="I32" s="376"/>
      <c r="J32" s="376"/>
      <c r="K32" s="376"/>
      <c r="L32" s="376"/>
      <c r="M32" s="376"/>
      <c r="N32" s="376"/>
      <c r="O32" s="376"/>
      <c r="P32" s="376"/>
      <c r="Q32" s="376"/>
    </row>
    <row r="33" spans="1:17">
      <c r="A33" s="376"/>
      <c r="B33" s="376"/>
      <c r="C33" s="376"/>
      <c r="D33" s="376"/>
      <c r="E33" s="376"/>
      <c r="F33" s="376"/>
      <c r="G33" s="376"/>
      <c r="H33" s="376"/>
      <c r="I33" s="376"/>
      <c r="J33" s="376"/>
      <c r="K33" s="376"/>
      <c r="L33" s="376"/>
      <c r="M33" s="376"/>
      <c r="N33" s="376"/>
      <c r="O33" s="376"/>
      <c r="P33" s="376"/>
      <c r="Q33" s="376"/>
    </row>
    <row r="34" spans="1:17">
      <c r="A34" s="376"/>
      <c r="B34" s="376"/>
      <c r="C34" s="376"/>
      <c r="D34" s="376"/>
      <c r="E34" s="376"/>
      <c r="F34" s="376"/>
      <c r="G34" s="376"/>
      <c r="H34" s="376"/>
      <c r="I34" s="376"/>
      <c r="J34" s="376"/>
      <c r="K34" s="376"/>
      <c r="L34" s="376"/>
      <c r="M34" s="376"/>
      <c r="N34" s="376"/>
      <c r="O34" s="376"/>
      <c r="P34" s="376"/>
      <c r="Q34" s="376"/>
    </row>
    <row r="35" spans="1:17">
      <c r="A35" s="376"/>
      <c r="B35" s="376"/>
      <c r="C35" s="376"/>
      <c r="D35" s="376"/>
      <c r="E35" s="376"/>
      <c r="F35" s="376"/>
      <c r="G35" s="376"/>
      <c r="H35" s="376"/>
      <c r="I35" s="376"/>
      <c r="J35" s="376"/>
      <c r="K35" s="376"/>
      <c r="L35" s="376"/>
      <c r="M35" s="376"/>
      <c r="N35" s="376"/>
      <c r="O35" s="376"/>
      <c r="P35" s="376"/>
      <c r="Q35" s="376"/>
    </row>
    <row r="36" spans="1:17">
      <c r="A36" s="376"/>
      <c r="B36" s="376"/>
      <c r="C36" s="376"/>
      <c r="D36" s="376"/>
      <c r="E36" s="376"/>
      <c r="F36" s="376"/>
      <c r="G36" s="376"/>
      <c r="H36" s="376"/>
      <c r="I36" s="376"/>
      <c r="J36" s="376"/>
      <c r="K36" s="376"/>
      <c r="L36" s="376"/>
      <c r="M36" s="376"/>
      <c r="N36" s="376"/>
      <c r="O36" s="376"/>
      <c r="P36" s="376"/>
      <c r="Q36" s="376"/>
    </row>
    <row r="38" spans="1:17">
      <c r="A38" s="5" t="s">
        <v>5</v>
      </c>
    </row>
  </sheetData>
  <mergeCells count="19">
    <mergeCell ref="A29:Q36"/>
    <mergeCell ref="A28:Q28"/>
    <mergeCell ref="N16:O16"/>
    <mergeCell ref="B16:C16"/>
    <mergeCell ref="A16:A17"/>
    <mergeCell ref="D16:E16"/>
    <mergeCell ref="F16:G16"/>
    <mergeCell ref="H16:I16"/>
    <mergeCell ref="J16:K16"/>
    <mergeCell ref="L16:M16"/>
    <mergeCell ref="P16:Q16"/>
    <mergeCell ref="R16:S16"/>
    <mergeCell ref="A3:Q3"/>
    <mergeCell ref="A1:Q1"/>
    <mergeCell ref="A15:Q15"/>
    <mergeCell ref="A13:Q13"/>
    <mergeCell ref="A9:Q12"/>
    <mergeCell ref="A8:Q8"/>
    <mergeCell ref="A4:Q7"/>
  </mergeCells>
  <hyperlinks>
    <hyperlink ref="A38" location="Titelseite!A1" display="zurück zum Inhaltsverzeichnis" xr:uid="{00000000-0004-0000-0C00-000000000000}"/>
  </hyperlinks>
  <pageMargins left="0.7" right="0.7" top="0.78740157499999996" bottom="0.78740157499999996" header="0.3" footer="0.3"/>
  <pageSetup paperSize="9" orientation="portrait" r:id="rId1"/>
  <ignoredErrors>
    <ignoredError sqref="C19:D19 E19:L19 M19:M26 N19:N26 O19 R1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6"/>
  <sheetViews>
    <sheetView workbookViewId="0">
      <selection sqref="A1:M1"/>
    </sheetView>
  </sheetViews>
  <sheetFormatPr baseColWidth="10" defaultColWidth="11.42578125" defaultRowHeight="15"/>
  <cols>
    <col min="1" max="1" width="52" style="32" customWidth="1"/>
    <col min="2" max="14" width="11.7109375" style="32" customWidth="1"/>
    <col min="15" max="24" width="9.28515625" style="32" customWidth="1"/>
    <col min="25" max="16384" width="11.42578125" style="32"/>
  </cols>
  <sheetData>
    <row r="1" spans="1:13" ht="18.75">
      <c r="A1" s="392" t="s">
        <v>130</v>
      </c>
      <c r="B1" s="392"/>
      <c r="C1" s="392"/>
      <c r="D1" s="392"/>
      <c r="E1" s="392"/>
      <c r="F1" s="392"/>
      <c r="G1" s="392"/>
      <c r="H1" s="392"/>
      <c r="I1" s="392"/>
      <c r="J1" s="392"/>
      <c r="K1" s="392"/>
      <c r="L1" s="392"/>
      <c r="M1" s="392"/>
    </row>
    <row r="3" spans="1:13" ht="15.75">
      <c r="A3" s="375" t="s">
        <v>0</v>
      </c>
      <c r="B3" s="375"/>
      <c r="C3" s="375"/>
      <c r="D3" s="375"/>
      <c r="E3" s="375"/>
      <c r="F3" s="375"/>
      <c r="G3" s="375"/>
      <c r="H3" s="375"/>
      <c r="I3" s="375"/>
      <c r="J3" s="375"/>
      <c r="K3" s="375"/>
      <c r="L3" s="375"/>
      <c r="M3" s="375"/>
    </row>
    <row r="4" spans="1:13">
      <c r="A4" s="376" t="s">
        <v>131</v>
      </c>
      <c r="B4" s="378"/>
      <c r="C4" s="378"/>
      <c r="D4" s="378"/>
      <c r="E4" s="378"/>
      <c r="F4" s="378"/>
      <c r="G4" s="378"/>
      <c r="H4" s="378"/>
      <c r="I4" s="378"/>
      <c r="J4" s="378"/>
      <c r="K4" s="378"/>
      <c r="L4" s="378"/>
      <c r="M4" s="378"/>
    </row>
    <row r="5" spans="1:13">
      <c r="A5" s="378"/>
      <c r="B5" s="378"/>
      <c r="C5" s="378"/>
      <c r="D5" s="378"/>
      <c r="E5" s="378"/>
      <c r="F5" s="378"/>
      <c r="G5" s="378"/>
      <c r="H5" s="378"/>
      <c r="I5" s="378"/>
      <c r="J5" s="378"/>
      <c r="K5" s="378"/>
      <c r="L5" s="378"/>
      <c r="M5" s="378"/>
    </row>
    <row r="6" spans="1:13">
      <c r="A6" s="378"/>
      <c r="B6" s="378"/>
      <c r="C6" s="378"/>
      <c r="D6" s="378"/>
      <c r="E6" s="378"/>
      <c r="F6" s="378"/>
      <c r="G6" s="378"/>
      <c r="H6" s="378"/>
      <c r="I6" s="378"/>
      <c r="J6" s="378"/>
      <c r="K6" s="378"/>
      <c r="L6" s="378"/>
      <c r="M6" s="378"/>
    </row>
    <row r="7" spans="1:13">
      <c r="A7" s="378"/>
      <c r="B7" s="378"/>
      <c r="C7" s="378"/>
      <c r="D7" s="378"/>
      <c r="E7" s="378"/>
      <c r="F7" s="378"/>
      <c r="G7" s="378"/>
      <c r="H7" s="378"/>
      <c r="I7" s="378"/>
      <c r="J7" s="378"/>
      <c r="K7" s="378"/>
      <c r="L7" s="378"/>
      <c r="M7" s="378"/>
    </row>
    <row r="8" spans="1:13" ht="15.75">
      <c r="A8" s="375" t="s">
        <v>1</v>
      </c>
      <c r="B8" s="375"/>
      <c r="C8" s="375"/>
      <c r="D8" s="375"/>
      <c r="E8" s="375"/>
      <c r="F8" s="375"/>
      <c r="G8" s="375"/>
      <c r="H8" s="375"/>
      <c r="I8" s="375"/>
      <c r="J8" s="375"/>
      <c r="K8" s="375"/>
      <c r="L8" s="375"/>
      <c r="M8" s="375"/>
    </row>
    <row r="9" spans="1:13">
      <c r="A9" s="408" t="s">
        <v>132</v>
      </c>
      <c r="B9" s="408"/>
      <c r="C9" s="408"/>
      <c r="D9" s="408"/>
      <c r="E9" s="408"/>
      <c r="F9" s="408"/>
      <c r="G9" s="408"/>
      <c r="H9" s="408"/>
      <c r="I9" s="408"/>
      <c r="J9" s="408"/>
      <c r="K9" s="408"/>
      <c r="L9" s="408"/>
      <c r="M9" s="408"/>
    </row>
    <row r="10" spans="1:13">
      <c r="A10" s="408"/>
      <c r="B10" s="408"/>
      <c r="C10" s="408"/>
      <c r="D10" s="408"/>
      <c r="E10" s="408"/>
      <c r="F10" s="408"/>
      <c r="G10" s="408"/>
      <c r="H10" s="408"/>
      <c r="I10" s="408"/>
      <c r="J10" s="408"/>
      <c r="K10" s="408"/>
      <c r="L10" s="408"/>
      <c r="M10" s="408"/>
    </row>
    <row r="11" spans="1:13">
      <c r="A11" s="408"/>
      <c r="B11" s="408"/>
      <c r="C11" s="408"/>
      <c r="D11" s="408"/>
      <c r="E11" s="408"/>
      <c r="F11" s="408"/>
      <c r="G11" s="408"/>
      <c r="H11" s="408"/>
      <c r="I11" s="408"/>
      <c r="J11" s="408"/>
      <c r="K11" s="408"/>
      <c r="L11" s="408"/>
      <c r="M11" s="408"/>
    </row>
    <row r="12" spans="1:13">
      <c r="A12" s="408"/>
      <c r="B12" s="408"/>
      <c r="C12" s="408"/>
      <c r="D12" s="408"/>
      <c r="E12" s="408"/>
      <c r="F12" s="408"/>
      <c r="G12" s="408"/>
      <c r="H12" s="408"/>
      <c r="I12" s="408"/>
      <c r="J12" s="408"/>
      <c r="K12" s="408"/>
      <c r="L12" s="408"/>
      <c r="M12" s="408"/>
    </row>
    <row r="13" spans="1:13">
      <c r="A13" s="408"/>
      <c r="B13" s="408"/>
      <c r="C13" s="408"/>
      <c r="D13" s="408"/>
      <c r="E13" s="408"/>
      <c r="F13" s="408"/>
      <c r="G13" s="408"/>
      <c r="H13" s="408"/>
      <c r="I13" s="408"/>
      <c r="J13" s="408"/>
      <c r="K13" s="408"/>
      <c r="L13" s="408"/>
      <c r="M13" s="408"/>
    </row>
    <row r="14" spans="1:13">
      <c r="A14" s="264"/>
      <c r="B14" s="264"/>
      <c r="C14" s="264"/>
      <c r="D14" s="264"/>
      <c r="E14" s="264"/>
      <c r="F14" s="264"/>
      <c r="G14" s="264"/>
      <c r="H14" s="264"/>
      <c r="I14" s="264"/>
      <c r="J14" s="264"/>
      <c r="K14" s="264"/>
      <c r="L14" s="264"/>
      <c r="M14" s="264"/>
    </row>
    <row r="15" spans="1:13" ht="15.75">
      <c r="A15" s="375" t="s">
        <v>2</v>
      </c>
      <c r="B15" s="375"/>
      <c r="C15" s="375"/>
      <c r="D15" s="375"/>
      <c r="E15" s="375"/>
      <c r="F15" s="375"/>
      <c r="G15" s="375"/>
      <c r="H15" s="375"/>
      <c r="I15" s="375"/>
      <c r="J15" s="375"/>
      <c r="K15" s="375"/>
      <c r="L15" s="375"/>
      <c r="M15" s="375"/>
    </row>
    <row r="17" spans="1:13">
      <c r="A17" s="7" t="s">
        <v>137</v>
      </c>
      <c r="B17" s="7"/>
      <c r="C17" s="7"/>
      <c r="D17" s="7"/>
      <c r="E17" s="1"/>
      <c r="F17" s="1"/>
      <c r="G17" s="1"/>
      <c r="H17" s="1"/>
      <c r="I17" s="1"/>
      <c r="J17" s="1"/>
      <c r="K17" s="1"/>
      <c r="L17" s="1"/>
      <c r="M17" s="1"/>
    </row>
    <row r="18" spans="1:13">
      <c r="A18" s="252"/>
      <c r="B18" s="390" t="s">
        <v>20</v>
      </c>
      <c r="C18" s="382"/>
      <c r="D18" s="390" t="s">
        <v>21</v>
      </c>
      <c r="E18" s="382"/>
      <c r="F18" s="390" t="s">
        <v>154</v>
      </c>
      <c r="G18" s="382"/>
      <c r="H18" s="390" t="s">
        <v>164</v>
      </c>
      <c r="I18" s="382"/>
    </row>
    <row r="19" spans="1:13" ht="15" customHeight="1">
      <c r="A19" s="253"/>
      <c r="B19" s="42" t="s">
        <v>45</v>
      </c>
      <c r="C19" s="197" t="s">
        <v>44</v>
      </c>
      <c r="D19" s="42" t="s">
        <v>45</v>
      </c>
      <c r="E19" s="197" t="s">
        <v>44</v>
      </c>
      <c r="F19" s="42" t="s">
        <v>45</v>
      </c>
      <c r="G19" s="197" t="s">
        <v>44</v>
      </c>
      <c r="H19" s="42" t="s">
        <v>45</v>
      </c>
      <c r="I19" s="197" t="s">
        <v>44</v>
      </c>
    </row>
    <row r="20" spans="1:13" ht="14.45" customHeight="1">
      <c r="A20" s="254" t="s">
        <v>133</v>
      </c>
      <c r="B20" s="255">
        <v>9979</v>
      </c>
      <c r="C20" s="256">
        <v>100</v>
      </c>
      <c r="D20" s="255">
        <v>9926</v>
      </c>
      <c r="E20" s="256">
        <v>100</v>
      </c>
      <c r="F20" s="255">
        <v>10036</v>
      </c>
      <c r="G20" s="256">
        <v>100</v>
      </c>
      <c r="H20" s="255">
        <v>10309</v>
      </c>
      <c r="I20" s="256">
        <v>100</v>
      </c>
    </row>
    <row r="21" spans="1:13" ht="14.45" customHeight="1">
      <c r="A21" s="343" t="s">
        <v>177</v>
      </c>
      <c r="B21" s="258">
        <f>232+207</f>
        <v>439</v>
      </c>
      <c r="C21" s="259">
        <f>B21/B20*100</f>
        <v>4.3992384006413472</v>
      </c>
      <c r="D21" s="258">
        <v>419</v>
      </c>
      <c r="E21" s="259">
        <f>D21/D20*100</f>
        <v>4.2212371549466043</v>
      </c>
      <c r="F21" s="293">
        <v>1092</v>
      </c>
      <c r="G21" s="259">
        <f>F21/F20*100</f>
        <v>10.880829015544041</v>
      </c>
      <c r="H21" s="293">
        <v>1421</v>
      </c>
      <c r="I21" s="259">
        <f>H21/H20*100</f>
        <v>13.784072169948589</v>
      </c>
    </row>
    <row r="22" spans="1:13">
      <c r="A22" s="257" t="s">
        <v>134</v>
      </c>
      <c r="B22" s="261">
        <v>136</v>
      </c>
      <c r="C22" s="262">
        <f>B22/B21*100</f>
        <v>30.979498861047837</v>
      </c>
      <c r="D22" s="261">
        <v>206</v>
      </c>
      <c r="E22" s="262">
        <f>D22/D21*100</f>
        <v>49.164677804295941</v>
      </c>
      <c r="F22" s="261">
        <v>341</v>
      </c>
      <c r="G22" s="262">
        <f>F22/F21*100</f>
        <v>31.227106227106226</v>
      </c>
      <c r="H22" s="261">
        <v>405</v>
      </c>
      <c r="I22" s="262">
        <f>H22/H21*100</f>
        <v>28.501055594651653</v>
      </c>
    </row>
    <row r="23" spans="1:13">
      <c r="A23" s="260" t="s">
        <v>135</v>
      </c>
      <c r="B23" s="239">
        <v>55</v>
      </c>
      <c r="C23" s="263">
        <f>B23/B21*100</f>
        <v>12.52847380410023</v>
      </c>
      <c r="D23" s="239">
        <v>89</v>
      </c>
      <c r="E23" s="263">
        <f>D23/D21*100</f>
        <v>21.241050119331742</v>
      </c>
      <c r="F23" s="239">
        <v>68</v>
      </c>
      <c r="G23" s="263">
        <f>F23/F21*100</f>
        <v>6.2271062271062272</v>
      </c>
      <c r="H23" s="239">
        <v>67</v>
      </c>
      <c r="I23" s="263">
        <f>H23/H21*100</f>
        <v>4.7149894440534839</v>
      </c>
    </row>
    <row r="24" spans="1:13">
      <c r="A24" s="345"/>
    </row>
    <row r="25" spans="1:13">
      <c r="A25" s="8"/>
    </row>
    <row r="26" spans="1:13">
      <c r="A26" s="377" t="s">
        <v>4</v>
      </c>
      <c r="B26" s="377"/>
      <c r="C26" s="377"/>
      <c r="D26" s="377"/>
      <c r="E26" s="377"/>
      <c r="F26" s="377"/>
      <c r="G26" s="377"/>
      <c r="H26" s="377"/>
      <c r="I26" s="377"/>
      <c r="J26" s="377"/>
      <c r="K26" s="377"/>
      <c r="L26" s="377"/>
      <c r="M26" s="377"/>
    </row>
    <row r="27" spans="1:13">
      <c r="A27" s="376" t="s">
        <v>136</v>
      </c>
      <c r="B27" s="378"/>
      <c r="C27" s="378"/>
      <c r="D27" s="378"/>
      <c r="E27" s="378"/>
      <c r="F27" s="378"/>
      <c r="G27" s="378"/>
      <c r="H27" s="378"/>
      <c r="I27" s="378"/>
      <c r="J27" s="378"/>
      <c r="K27" s="378"/>
      <c r="L27" s="378"/>
      <c r="M27" s="378"/>
    </row>
    <row r="28" spans="1:13">
      <c r="A28" s="378"/>
      <c r="B28" s="378"/>
      <c r="C28" s="378"/>
      <c r="D28" s="378"/>
      <c r="E28" s="378"/>
      <c r="F28" s="378"/>
      <c r="G28" s="378"/>
      <c r="H28" s="378"/>
      <c r="I28" s="378"/>
      <c r="J28" s="378"/>
      <c r="K28" s="378"/>
      <c r="L28" s="378"/>
      <c r="M28" s="378"/>
    </row>
    <row r="29" spans="1:13">
      <c r="A29" s="378"/>
      <c r="B29" s="378"/>
      <c r="C29" s="378"/>
      <c r="D29" s="378"/>
      <c r="E29" s="378"/>
      <c r="F29" s="378"/>
      <c r="G29" s="378"/>
      <c r="H29" s="378"/>
      <c r="I29" s="378"/>
      <c r="J29" s="378"/>
      <c r="K29" s="378"/>
      <c r="L29" s="378"/>
      <c r="M29" s="378"/>
    </row>
    <row r="30" spans="1:13">
      <c r="A30" s="378"/>
      <c r="B30" s="378"/>
      <c r="C30" s="378"/>
      <c r="D30" s="378"/>
      <c r="E30" s="378"/>
      <c r="F30" s="378"/>
      <c r="G30" s="378"/>
      <c r="H30" s="378"/>
      <c r="I30" s="378"/>
      <c r="J30" s="378"/>
      <c r="K30" s="378"/>
      <c r="L30" s="378"/>
      <c r="M30" s="378"/>
    </row>
    <row r="31" spans="1:13">
      <c r="A31" s="378"/>
      <c r="B31" s="378"/>
      <c r="C31" s="378"/>
      <c r="D31" s="378"/>
      <c r="E31" s="378"/>
      <c r="F31" s="378"/>
      <c r="G31" s="378"/>
      <c r="H31" s="378"/>
      <c r="I31" s="378"/>
      <c r="J31" s="378"/>
      <c r="K31" s="378"/>
      <c r="L31" s="378"/>
      <c r="M31" s="378"/>
    </row>
    <row r="32" spans="1:13">
      <c r="A32" s="378"/>
      <c r="B32" s="378"/>
      <c r="C32" s="378"/>
      <c r="D32" s="378"/>
      <c r="E32" s="378"/>
      <c r="F32" s="378"/>
      <c r="G32" s="378"/>
      <c r="H32" s="378"/>
      <c r="I32" s="378"/>
      <c r="J32" s="378"/>
      <c r="K32" s="378"/>
      <c r="L32" s="378"/>
      <c r="M32" s="378"/>
    </row>
    <row r="33" spans="1:13">
      <c r="A33" s="378"/>
      <c r="B33" s="378"/>
      <c r="C33" s="378"/>
      <c r="D33" s="378"/>
      <c r="E33" s="378"/>
      <c r="F33" s="378"/>
      <c r="G33" s="378"/>
      <c r="H33" s="378"/>
      <c r="I33" s="378"/>
      <c r="J33" s="378"/>
      <c r="K33" s="378"/>
      <c r="L33" s="378"/>
      <c r="M33" s="378"/>
    </row>
    <row r="34" spans="1:13">
      <c r="A34" s="378"/>
      <c r="B34" s="378"/>
      <c r="C34" s="378"/>
      <c r="D34" s="378"/>
      <c r="E34" s="378"/>
      <c r="F34" s="378"/>
      <c r="G34" s="378"/>
      <c r="H34" s="378"/>
      <c r="I34" s="378"/>
      <c r="J34" s="378"/>
      <c r="K34" s="378"/>
      <c r="L34" s="378"/>
      <c r="M34" s="378"/>
    </row>
    <row r="36" spans="1:13">
      <c r="A36" s="5" t="s">
        <v>5</v>
      </c>
    </row>
  </sheetData>
  <mergeCells count="12">
    <mergeCell ref="A1:M1"/>
    <mergeCell ref="A3:M3"/>
    <mergeCell ref="A4:M7"/>
    <mergeCell ref="A8:M8"/>
    <mergeCell ref="A9:M13"/>
    <mergeCell ref="A15:M15"/>
    <mergeCell ref="B18:C18"/>
    <mergeCell ref="D18:E18"/>
    <mergeCell ref="A26:M26"/>
    <mergeCell ref="A27:M34"/>
    <mergeCell ref="F18:G18"/>
    <mergeCell ref="H18:I18"/>
  </mergeCells>
  <hyperlinks>
    <hyperlink ref="A36" location="Titelseite!A1" display="zurück zum Inhaltsverzeichnis"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32"/>
  <sheetViews>
    <sheetView workbookViewId="0">
      <selection sqref="A1:S1"/>
    </sheetView>
  </sheetViews>
  <sheetFormatPr baseColWidth="10" defaultRowHeight="15"/>
  <cols>
    <col min="1" max="1" width="48.140625" customWidth="1"/>
    <col min="2" max="22" width="10.28515625" customWidth="1"/>
    <col min="23" max="24" width="9.28515625" customWidth="1"/>
  </cols>
  <sheetData>
    <row r="1" spans="1:19" ht="18.75">
      <c r="A1" s="392" t="s">
        <v>71</v>
      </c>
      <c r="B1" s="392"/>
      <c r="C1" s="392"/>
      <c r="D1" s="392"/>
      <c r="E1" s="392"/>
      <c r="F1" s="392"/>
      <c r="G1" s="392"/>
      <c r="H1" s="392"/>
      <c r="I1" s="392"/>
      <c r="J1" s="392"/>
      <c r="K1" s="392"/>
      <c r="L1" s="392"/>
      <c r="M1" s="392"/>
      <c r="N1" s="392"/>
      <c r="O1" s="392"/>
      <c r="P1" s="392"/>
      <c r="Q1" s="392"/>
      <c r="R1" s="392"/>
      <c r="S1" s="392"/>
    </row>
    <row r="3" spans="1:19" ht="15.75">
      <c r="A3" s="375" t="s">
        <v>0</v>
      </c>
      <c r="B3" s="375"/>
      <c r="C3" s="375"/>
      <c r="D3" s="375"/>
      <c r="E3" s="375"/>
      <c r="F3" s="375"/>
      <c r="G3" s="375"/>
      <c r="H3" s="375"/>
      <c r="I3" s="375"/>
      <c r="J3" s="375"/>
      <c r="K3" s="375"/>
      <c r="L3" s="375"/>
      <c r="M3" s="375"/>
      <c r="N3" s="375"/>
      <c r="O3" s="375"/>
      <c r="P3" s="375"/>
      <c r="Q3" s="375"/>
      <c r="R3" s="375"/>
      <c r="S3" s="375"/>
    </row>
    <row r="4" spans="1:19" ht="15" customHeight="1">
      <c r="A4" s="376" t="s">
        <v>125</v>
      </c>
      <c r="B4" s="376"/>
      <c r="C4" s="376"/>
      <c r="D4" s="376"/>
      <c r="E4" s="376"/>
      <c r="F4" s="376"/>
      <c r="G4" s="376"/>
      <c r="H4" s="376"/>
      <c r="I4" s="376"/>
      <c r="J4" s="376"/>
      <c r="K4" s="376"/>
      <c r="L4" s="376"/>
      <c r="M4" s="376"/>
      <c r="N4" s="376"/>
      <c r="O4" s="376"/>
      <c r="P4" s="376"/>
      <c r="Q4" s="376"/>
      <c r="R4" s="376"/>
      <c r="S4" s="376"/>
    </row>
    <row r="5" spans="1:19">
      <c r="A5" s="376"/>
      <c r="B5" s="376"/>
      <c r="C5" s="376"/>
      <c r="D5" s="376"/>
      <c r="E5" s="376"/>
      <c r="F5" s="376"/>
      <c r="G5" s="376"/>
      <c r="H5" s="376"/>
      <c r="I5" s="376"/>
      <c r="J5" s="376"/>
      <c r="K5" s="376"/>
      <c r="L5" s="376"/>
      <c r="M5" s="376"/>
      <c r="N5" s="376"/>
      <c r="O5" s="376"/>
      <c r="P5" s="376"/>
      <c r="Q5" s="376"/>
      <c r="R5" s="376"/>
      <c r="S5" s="376"/>
    </row>
    <row r="6" spans="1:19">
      <c r="A6" s="376"/>
      <c r="B6" s="376"/>
      <c r="C6" s="376"/>
      <c r="D6" s="376"/>
      <c r="E6" s="376"/>
      <c r="F6" s="376"/>
      <c r="G6" s="376"/>
      <c r="H6" s="376"/>
      <c r="I6" s="376"/>
      <c r="J6" s="376"/>
      <c r="K6" s="376"/>
      <c r="L6" s="376"/>
      <c r="M6" s="376"/>
      <c r="N6" s="376"/>
      <c r="O6" s="376"/>
      <c r="P6" s="376"/>
      <c r="Q6" s="376"/>
      <c r="R6" s="376"/>
      <c r="S6" s="376"/>
    </row>
    <row r="7" spans="1:19">
      <c r="A7" s="376"/>
      <c r="B7" s="376"/>
      <c r="C7" s="376"/>
      <c r="D7" s="376"/>
      <c r="E7" s="376"/>
      <c r="F7" s="376"/>
      <c r="G7" s="376"/>
      <c r="H7" s="376"/>
      <c r="I7" s="376"/>
      <c r="J7" s="376"/>
      <c r="K7" s="376"/>
      <c r="L7" s="376"/>
      <c r="M7" s="376"/>
      <c r="N7" s="376"/>
      <c r="O7" s="376"/>
      <c r="P7" s="376"/>
      <c r="Q7" s="376"/>
      <c r="R7" s="376"/>
      <c r="S7" s="376"/>
    </row>
    <row r="8" spans="1:19" ht="15.75">
      <c r="A8" s="375" t="s">
        <v>1</v>
      </c>
      <c r="B8" s="375"/>
      <c r="C8" s="375"/>
      <c r="D8" s="375"/>
      <c r="E8" s="375"/>
      <c r="F8" s="375"/>
      <c r="G8" s="375"/>
      <c r="H8" s="375"/>
      <c r="I8" s="375"/>
      <c r="J8" s="375"/>
      <c r="K8" s="375"/>
      <c r="L8" s="375"/>
      <c r="M8" s="375"/>
      <c r="N8" s="375"/>
      <c r="O8" s="375"/>
      <c r="P8" s="375"/>
      <c r="Q8" s="375"/>
      <c r="R8" s="375"/>
      <c r="S8" s="375"/>
    </row>
    <row r="9" spans="1:19" ht="15" customHeight="1">
      <c r="A9" s="376" t="s">
        <v>126</v>
      </c>
      <c r="B9" s="376"/>
      <c r="C9" s="376"/>
      <c r="D9" s="376"/>
      <c r="E9" s="376"/>
      <c r="F9" s="376"/>
      <c r="G9" s="376"/>
      <c r="H9" s="376"/>
      <c r="I9" s="376"/>
      <c r="J9" s="376"/>
      <c r="K9" s="376"/>
      <c r="L9" s="376"/>
      <c r="M9" s="376"/>
      <c r="N9" s="376"/>
      <c r="O9" s="376"/>
      <c r="P9" s="376"/>
      <c r="Q9" s="376"/>
      <c r="R9" s="376"/>
      <c r="S9" s="376"/>
    </row>
    <row r="10" spans="1:19">
      <c r="A10" s="376"/>
      <c r="B10" s="376"/>
      <c r="C10" s="376"/>
      <c r="D10" s="376"/>
      <c r="E10" s="376"/>
      <c r="F10" s="376"/>
      <c r="G10" s="376"/>
      <c r="H10" s="376"/>
      <c r="I10" s="376"/>
      <c r="J10" s="376"/>
      <c r="K10" s="376"/>
      <c r="L10" s="376"/>
      <c r="M10" s="376"/>
      <c r="N10" s="376"/>
      <c r="O10" s="376"/>
      <c r="P10" s="376"/>
      <c r="Q10" s="376"/>
      <c r="R10" s="376"/>
      <c r="S10" s="376"/>
    </row>
    <row r="11" spans="1:19">
      <c r="A11" s="376"/>
      <c r="B11" s="376"/>
      <c r="C11" s="376"/>
      <c r="D11" s="376"/>
      <c r="E11" s="376"/>
      <c r="F11" s="376"/>
      <c r="G11" s="376"/>
      <c r="H11" s="376"/>
      <c r="I11" s="376"/>
      <c r="J11" s="376"/>
      <c r="K11" s="376"/>
      <c r="L11" s="376"/>
      <c r="M11" s="376"/>
      <c r="N11" s="376"/>
      <c r="O11" s="376"/>
      <c r="P11" s="376"/>
      <c r="Q11" s="376"/>
      <c r="R11" s="376"/>
      <c r="S11" s="376"/>
    </row>
    <row r="12" spans="1:19">
      <c r="A12" s="376"/>
      <c r="B12" s="376"/>
      <c r="C12" s="376"/>
      <c r="D12" s="376"/>
      <c r="E12" s="376"/>
      <c r="F12" s="376"/>
      <c r="G12" s="376"/>
      <c r="H12" s="376"/>
      <c r="I12" s="376"/>
      <c r="J12" s="376"/>
      <c r="K12" s="376"/>
      <c r="L12" s="376"/>
      <c r="M12" s="376"/>
      <c r="N12" s="376"/>
      <c r="O12" s="376"/>
      <c r="P12" s="376"/>
      <c r="Q12" s="376"/>
      <c r="R12" s="376"/>
      <c r="S12" s="376"/>
    </row>
    <row r="13" spans="1:19" ht="15.75">
      <c r="A13" s="375" t="s">
        <v>2</v>
      </c>
      <c r="B13" s="375"/>
      <c r="C13" s="375"/>
      <c r="D13" s="375"/>
      <c r="E13" s="375"/>
      <c r="F13" s="375"/>
      <c r="G13" s="375"/>
      <c r="H13" s="375"/>
      <c r="I13" s="375"/>
      <c r="J13" s="375"/>
      <c r="K13" s="375"/>
      <c r="L13" s="375"/>
      <c r="M13" s="375"/>
      <c r="N13" s="375"/>
      <c r="O13" s="375"/>
      <c r="P13" s="375"/>
      <c r="Q13" s="375"/>
      <c r="R13" s="375"/>
      <c r="S13" s="375"/>
    </row>
    <row r="15" spans="1:19">
      <c r="A15" s="393"/>
      <c r="B15" s="393"/>
      <c r="C15" s="393"/>
      <c r="D15" s="393"/>
      <c r="E15" s="393"/>
      <c r="F15" s="393"/>
      <c r="G15" s="393"/>
      <c r="H15" s="393"/>
      <c r="I15" s="393"/>
      <c r="J15" s="393"/>
      <c r="K15" s="393"/>
      <c r="L15" s="393"/>
      <c r="M15" s="393"/>
      <c r="N15" s="393"/>
      <c r="O15" s="393"/>
      <c r="P15" s="393"/>
      <c r="Q15" s="393"/>
      <c r="R15" s="393"/>
      <c r="S15" s="393"/>
    </row>
    <row r="16" spans="1:19">
      <c r="A16" s="403"/>
      <c r="B16" s="381">
        <v>2015</v>
      </c>
      <c r="C16" s="381"/>
      <c r="D16" s="390">
        <v>2016</v>
      </c>
      <c r="E16" s="382"/>
      <c r="F16" s="381">
        <v>2017</v>
      </c>
      <c r="G16" s="381"/>
      <c r="H16" s="390">
        <v>2018</v>
      </c>
      <c r="I16" s="382"/>
      <c r="J16" s="381">
        <v>2019</v>
      </c>
      <c r="K16" s="381"/>
      <c r="L16" s="390">
        <v>2020</v>
      </c>
      <c r="M16" s="382"/>
      <c r="N16" s="390">
        <v>2021</v>
      </c>
      <c r="O16" s="382"/>
      <c r="P16" s="390">
        <v>2022</v>
      </c>
      <c r="Q16" s="382"/>
      <c r="R16" s="390">
        <v>2023</v>
      </c>
      <c r="S16" s="382"/>
    </row>
    <row r="17" spans="1:19" ht="30">
      <c r="A17" s="404"/>
      <c r="B17" s="111" t="s">
        <v>45</v>
      </c>
      <c r="C17" s="93" t="s">
        <v>44</v>
      </c>
      <c r="D17" s="92" t="s">
        <v>45</v>
      </c>
      <c r="E17" s="44" t="s">
        <v>44</v>
      </c>
      <c r="F17" s="111" t="s">
        <v>45</v>
      </c>
      <c r="G17" s="93" t="s">
        <v>44</v>
      </c>
      <c r="H17" s="92" t="s">
        <v>45</v>
      </c>
      <c r="I17" s="44" t="s">
        <v>44</v>
      </c>
      <c r="J17" s="111" t="s">
        <v>45</v>
      </c>
      <c r="K17" s="93" t="s">
        <v>44</v>
      </c>
      <c r="L17" s="92" t="s">
        <v>45</v>
      </c>
      <c r="M17" s="44" t="s">
        <v>44</v>
      </c>
      <c r="N17" s="92" t="s">
        <v>45</v>
      </c>
      <c r="O17" s="44" t="s">
        <v>44</v>
      </c>
      <c r="P17" s="92" t="s">
        <v>45</v>
      </c>
      <c r="Q17" s="44" t="s">
        <v>44</v>
      </c>
      <c r="R17" s="92" t="s">
        <v>45</v>
      </c>
      <c r="S17" s="44" t="s">
        <v>44</v>
      </c>
    </row>
    <row r="18" spans="1:19" s="227" customFormat="1">
      <c r="A18" s="282" t="s">
        <v>93</v>
      </c>
      <c r="B18" s="28">
        <v>10728</v>
      </c>
      <c r="C18" s="237">
        <v>100</v>
      </c>
      <c r="D18" s="28">
        <v>11032</v>
      </c>
      <c r="E18" s="237">
        <v>100</v>
      </c>
      <c r="F18" s="28">
        <v>10947</v>
      </c>
      <c r="G18" s="237">
        <v>100</v>
      </c>
      <c r="H18" s="28">
        <v>10830</v>
      </c>
      <c r="I18" s="237">
        <v>100</v>
      </c>
      <c r="J18" s="18">
        <v>10692</v>
      </c>
      <c r="K18" s="237">
        <v>100</v>
      </c>
      <c r="L18" s="33">
        <v>10723</v>
      </c>
      <c r="M18" s="201">
        <v>100</v>
      </c>
      <c r="N18" s="33">
        <v>10848</v>
      </c>
      <c r="O18" s="201">
        <v>100</v>
      </c>
      <c r="P18" s="104">
        <v>11341</v>
      </c>
      <c r="Q18" s="201">
        <v>100</v>
      </c>
      <c r="R18" s="104">
        <v>11792</v>
      </c>
      <c r="S18" s="201">
        <v>100</v>
      </c>
    </row>
    <row r="19" spans="1:19" s="227" customFormat="1">
      <c r="A19" s="226" t="s">
        <v>127</v>
      </c>
      <c r="B19" s="229">
        <v>3043</v>
      </c>
      <c r="C19" s="237">
        <f>B19/B18*100</f>
        <v>28.365026099925426</v>
      </c>
      <c r="D19" s="229">
        <v>3242</v>
      </c>
      <c r="E19" s="237">
        <f>D19/D18*100</f>
        <v>29.387237128353878</v>
      </c>
      <c r="F19" s="229">
        <v>3654</v>
      </c>
      <c r="G19" s="237">
        <f>F19/F18*100</f>
        <v>33.379007947382846</v>
      </c>
      <c r="H19" s="229">
        <v>3870</v>
      </c>
      <c r="I19" s="237">
        <f>H19/H18*100</f>
        <v>35.73407202216066</v>
      </c>
      <c r="J19" s="229">
        <v>3247</v>
      </c>
      <c r="K19" s="237">
        <f>J19/J18*100</f>
        <v>30.368499812944254</v>
      </c>
      <c r="L19" s="229">
        <v>3211</v>
      </c>
      <c r="M19" s="204">
        <f>L19/L18*100</f>
        <v>29.944978084491282</v>
      </c>
      <c r="N19" s="229">
        <v>3211</v>
      </c>
      <c r="O19" s="204">
        <f>N19/N18*100</f>
        <v>29.599926253687315</v>
      </c>
      <c r="P19" s="229">
        <v>3071</v>
      </c>
      <c r="Q19" s="204">
        <f>P19/P18*100</f>
        <v>27.07874085177674</v>
      </c>
      <c r="R19" s="229">
        <v>3341</v>
      </c>
      <c r="S19" s="204">
        <f>R19/R18*100</f>
        <v>28.33276797829037</v>
      </c>
    </row>
    <row r="20" spans="1:19" s="227" customFormat="1">
      <c r="A20" s="228" t="s">
        <v>69</v>
      </c>
      <c r="B20" s="230">
        <v>147</v>
      </c>
      <c r="C20" s="231">
        <f>B20/B19*100</f>
        <v>4.8307591192901738</v>
      </c>
      <c r="D20" s="232">
        <v>112</v>
      </c>
      <c r="E20" s="231">
        <f>D20/D19*100</f>
        <v>3.4546576187538558</v>
      </c>
      <c r="F20" s="232">
        <v>166</v>
      </c>
      <c r="G20" s="231">
        <f>F20/F19*100</f>
        <v>4.5429666119321288</v>
      </c>
      <c r="H20" s="233">
        <v>191</v>
      </c>
      <c r="I20" s="231">
        <f>H20/H19*100</f>
        <v>4.9354005167958652</v>
      </c>
      <c r="J20" s="234">
        <v>192</v>
      </c>
      <c r="K20" s="231">
        <f>J20/J19*100</f>
        <v>5.9131506005543581</v>
      </c>
      <c r="L20" s="235">
        <v>184</v>
      </c>
      <c r="M20" s="236">
        <f>L20/L19*100</f>
        <v>5.7303020865773897</v>
      </c>
      <c r="N20" s="235">
        <v>222</v>
      </c>
      <c r="O20" s="236">
        <f>N20/N19*100</f>
        <v>6.9137340392401114</v>
      </c>
      <c r="P20" s="235">
        <v>182</v>
      </c>
      <c r="Q20" s="236">
        <f>P20/P19*100</f>
        <v>5.9264083360468902</v>
      </c>
      <c r="R20" s="235">
        <v>266</v>
      </c>
      <c r="S20" s="236">
        <f>R20/R19*100</f>
        <v>7.9616881173301399</v>
      </c>
    </row>
    <row r="22" spans="1:19">
      <c r="A22" s="377" t="s">
        <v>4</v>
      </c>
      <c r="B22" s="377"/>
      <c r="C22" s="377"/>
      <c r="D22" s="377"/>
      <c r="E22" s="377"/>
      <c r="F22" s="377"/>
      <c r="G22" s="377"/>
      <c r="H22" s="377"/>
      <c r="I22" s="377"/>
      <c r="J22" s="377"/>
      <c r="K22" s="377"/>
      <c r="L22" s="377"/>
      <c r="M22" s="377"/>
      <c r="N22" s="377"/>
      <c r="O22" s="377"/>
      <c r="P22" s="377"/>
      <c r="Q22" s="377"/>
      <c r="R22" s="377"/>
      <c r="S22" s="377"/>
    </row>
    <row r="23" spans="1:19" ht="15" customHeight="1">
      <c r="A23" s="376" t="s">
        <v>70</v>
      </c>
      <c r="B23" s="376"/>
      <c r="C23" s="376"/>
      <c r="D23" s="376"/>
      <c r="E23" s="376"/>
      <c r="F23" s="376"/>
      <c r="G23" s="376"/>
      <c r="H23" s="376"/>
      <c r="I23" s="376"/>
      <c r="J23" s="376"/>
      <c r="K23" s="376"/>
      <c r="L23" s="376"/>
      <c r="M23" s="376"/>
      <c r="N23" s="376"/>
      <c r="O23" s="376"/>
      <c r="P23" s="376"/>
      <c r="Q23" s="376"/>
      <c r="R23" s="376"/>
      <c r="S23" s="376"/>
    </row>
    <row r="24" spans="1:19">
      <c r="A24" s="376"/>
      <c r="B24" s="376"/>
      <c r="C24" s="376"/>
      <c r="D24" s="376"/>
      <c r="E24" s="376"/>
      <c r="F24" s="376"/>
      <c r="G24" s="376"/>
      <c r="H24" s="376"/>
      <c r="I24" s="376"/>
      <c r="J24" s="376"/>
      <c r="K24" s="376"/>
      <c r="L24" s="376"/>
      <c r="M24" s="376"/>
      <c r="N24" s="376"/>
      <c r="O24" s="376"/>
      <c r="P24" s="376"/>
      <c r="Q24" s="376"/>
      <c r="R24" s="376"/>
      <c r="S24" s="376"/>
    </row>
    <row r="25" spans="1:19">
      <c r="A25" s="376"/>
      <c r="B25" s="376"/>
      <c r="C25" s="376"/>
      <c r="D25" s="376"/>
      <c r="E25" s="376"/>
      <c r="F25" s="376"/>
      <c r="G25" s="376"/>
      <c r="H25" s="376"/>
      <c r="I25" s="376"/>
      <c r="J25" s="376"/>
      <c r="K25" s="376"/>
      <c r="L25" s="376"/>
      <c r="M25" s="376"/>
      <c r="N25" s="376"/>
      <c r="O25" s="376"/>
      <c r="P25" s="376"/>
      <c r="Q25" s="376"/>
      <c r="R25" s="376"/>
      <c r="S25" s="376"/>
    </row>
    <row r="26" spans="1:19">
      <c r="A26" s="376"/>
      <c r="B26" s="376"/>
      <c r="C26" s="376"/>
      <c r="D26" s="376"/>
      <c r="E26" s="376"/>
      <c r="F26" s="376"/>
      <c r="G26" s="376"/>
      <c r="H26" s="376"/>
      <c r="I26" s="376"/>
      <c r="J26" s="376"/>
      <c r="K26" s="376"/>
      <c r="L26" s="376"/>
      <c r="M26" s="376"/>
      <c r="N26" s="376"/>
      <c r="O26" s="376"/>
      <c r="P26" s="376"/>
      <c r="Q26" s="376"/>
      <c r="R26" s="376"/>
      <c r="S26" s="376"/>
    </row>
    <row r="27" spans="1:19">
      <c r="A27" s="376"/>
      <c r="B27" s="376"/>
      <c r="C27" s="376"/>
      <c r="D27" s="376"/>
      <c r="E27" s="376"/>
      <c r="F27" s="376"/>
      <c r="G27" s="376"/>
      <c r="H27" s="376"/>
      <c r="I27" s="376"/>
      <c r="J27" s="376"/>
      <c r="K27" s="376"/>
      <c r="L27" s="376"/>
      <c r="M27" s="376"/>
      <c r="N27" s="376"/>
      <c r="O27" s="376"/>
      <c r="P27" s="376"/>
      <c r="Q27" s="376"/>
      <c r="R27" s="376"/>
      <c r="S27" s="376"/>
    </row>
    <row r="28" spans="1:19">
      <c r="A28" s="376"/>
      <c r="B28" s="376"/>
      <c r="C28" s="376"/>
      <c r="D28" s="376"/>
      <c r="E28" s="376"/>
      <c r="F28" s="376"/>
      <c r="G28" s="376"/>
      <c r="H28" s="376"/>
      <c r="I28" s="376"/>
      <c r="J28" s="376"/>
      <c r="K28" s="376"/>
      <c r="L28" s="376"/>
      <c r="M28" s="376"/>
      <c r="N28" s="376"/>
      <c r="O28" s="376"/>
      <c r="P28" s="376"/>
      <c r="Q28" s="376"/>
      <c r="R28" s="376"/>
      <c r="S28" s="376"/>
    </row>
    <row r="29" spans="1:19">
      <c r="A29" s="376"/>
      <c r="B29" s="376"/>
      <c r="C29" s="376"/>
      <c r="D29" s="376"/>
      <c r="E29" s="376"/>
      <c r="F29" s="376"/>
      <c r="G29" s="376"/>
      <c r="H29" s="376"/>
      <c r="I29" s="376"/>
      <c r="J29" s="376"/>
      <c r="K29" s="376"/>
      <c r="L29" s="376"/>
      <c r="M29" s="376"/>
      <c r="N29" s="376"/>
      <c r="O29" s="376"/>
      <c r="P29" s="376"/>
      <c r="Q29" s="376"/>
      <c r="R29" s="376"/>
      <c r="S29" s="376"/>
    </row>
    <row r="30" spans="1:19">
      <c r="A30" s="376"/>
      <c r="B30" s="376"/>
      <c r="C30" s="376"/>
      <c r="D30" s="376"/>
      <c r="E30" s="376"/>
      <c r="F30" s="376"/>
      <c r="G30" s="376"/>
      <c r="H30" s="376"/>
      <c r="I30" s="376"/>
      <c r="J30" s="376"/>
      <c r="K30" s="376"/>
      <c r="L30" s="376"/>
      <c r="M30" s="376"/>
      <c r="N30" s="376"/>
      <c r="O30" s="376"/>
      <c r="P30" s="376"/>
      <c r="Q30" s="376"/>
      <c r="R30" s="376"/>
      <c r="S30" s="376"/>
    </row>
    <row r="32" spans="1:19">
      <c r="A32" s="5" t="s">
        <v>5</v>
      </c>
    </row>
  </sheetData>
  <mergeCells count="19">
    <mergeCell ref="P16:Q16"/>
    <mergeCell ref="A23:S30"/>
    <mergeCell ref="A22:S22"/>
    <mergeCell ref="A1:S1"/>
    <mergeCell ref="R16:S16"/>
    <mergeCell ref="A15:S15"/>
    <mergeCell ref="A13:S13"/>
    <mergeCell ref="A9:S12"/>
    <mergeCell ref="A8:S8"/>
    <mergeCell ref="A4:S7"/>
    <mergeCell ref="A3:S3"/>
    <mergeCell ref="N16:O16"/>
    <mergeCell ref="B16:C16"/>
    <mergeCell ref="D16:E16"/>
    <mergeCell ref="A16:A17"/>
    <mergeCell ref="F16:G16"/>
    <mergeCell ref="H16:I16"/>
    <mergeCell ref="J16:K16"/>
    <mergeCell ref="L16:M16"/>
  </mergeCells>
  <hyperlinks>
    <hyperlink ref="A32" location="Titelseite!A1" display="zurück zum Inhaltsverzeichnis" xr:uid="{00000000-0004-0000-0E00-000000000000}"/>
  </hyperlinks>
  <pageMargins left="0.7" right="0.7" top="0.78740157499999996" bottom="0.78740157499999996"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51"/>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392" t="s">
        <v>183</v>
      </c>
      <c r="B1" s="392"/>
      <c r="C1" s="392"/>
      <c r="D1" s="392"/>
      <c r="E1" s="392"/>
      <c r="F1" s="392"/>
      <c r="G1" s="392"/>
      <c r="H1" s="392"/>
      <c r="I1" s="392"/>
      <c r="J1" s="392"/>
      <c r="K1" s="392"/>
      <c r="L1" s="392"/>
      <c r="M1" s="392"/>
    </row>
    <row r="3" spans="1:13" ht="15.75">
      <c r="A3" s="375" t="s">
        <v>0</v>
      </c>
      <c r="B3" s="375"/>
      <c r="C3" s="375"/>
      <c r="D3" s="375"/>
      <c r="E3" s="375"/>
      <c r="F3" s="375"/>
      <c r="G3" s="375"/>
      <c r="H3" s="375"/>
      <c r="I3" s="375"/>
      <c r="J3" s="375"/>
      <c r="K3" s="375"/>
      <c r="L3" s="375"/>
      <c r="M3" s="375"/>
    </row>
    <row r="4" spans="1:13">
      <c r="A4" s="376" t="s">
        <v>188</v>
      </c>
      <c r="B4" s="376"/>
      <c r="C4" s="376"/>
      <c r="D4" s="376"/>
      <c r="E4" s="376"/>
      <c r="F4" s="376"/>
      <c r="G4" s="376"/>
      <c r="H4" s="376"/>
      <c r="I4" s="376"/>
      <c r="J4" s="376"/>
      <c r="K4" s="376"/>
      <c r="L4" s="376"/>
      <c r="M4" s="376"/>
    </row>
    <row r="5" spans="1:13">
      <c r="A5" s="376"/>
      <c r="B5" s="376"/>
      <c r="C5" s="376"/>
      <c r="D5" s="376"/>
      <c r="E5" s="376"/>
      <c r="F5" s="376"/>
      <c r="G5" s="376"/>
      <c r="H5" s="376"/>
      <c r="I5" s="376"/>
      <c r="J5" s="376"/>
      <c r="K5" s="376"/>
      <c r="L5" s="376"/>
      <c r="M5" s="376"/>
    </row>
    <row r="6" spans="1:13">
      <c r="A6" s="376"/>
      <c r="B6" s="376"/>
      <c r="C6" s="376"/>
      <c r="D6" s="376"/>
      <c r="E6" s="376"/>
      <c r="F6" s="376"/>
      <c r="G6" s="376"/>
      <c r="H6" s="376"/>
      <c r="I6" s="376"/>
      <c r="J6" s="376"/>
      <c r="K6" s="376"/>
      <c r="L6" s="376"/>
      <c r="M6" s="376"/>
    </row>
    <row r="7" spans="1:13">
      <c r="A7" s="376"/>
      <c r="B7" s="376"/>
      <c r="C7" s="376"/>
      <c r="D7" s="376"/>
      <c r="E7" s="376"/>
      <c r="F7" s="376"/>
      <c r="G7" s="376"/>
      <c r="H7" s="376"/>
      <c r="I7" s="376"/>
      <c r="J7" s="376"/>
      <c r="K7" s="376"/>
      <c r="L7" s="376"/>
      <c r="M7" s="376"/>
    </row>
    <row r="8" spans="1:13" ht="15.75">
      <c r="A8" s="375" t="s">
        <v>1</v>
      </c>
      <c r="B8" s="375"/>
      <c r="C8" s="375"/>
      <c r="D8" s="375"/>
      <c r="E8" s="375"/>
      <c r="F8" s="375"/>
      <c r="G8" s="375"/>
      <c r="H8" s="375"/>
      <c r="I8" s="375"/>
      <c r="J8" s="375"/>
      <c r="K8" s="375"/>
      <c r="L8" s="375"/>
      <c r="M8" s="375"/>
    </row>
    <row r="9" spans="1:13">
      <c r="A9" s="378" t="s">
        <v>190</v>
      </c>
      <c r="B9" s="378"/>
      <c r="C9" s="378"/>
      <c r="D9" s="378"/>
      <c r="E9" s="378"/>
      <c r="F9" s="378"/>
      <c r="G9" s="378"/>
      <c r="H9" s="378"/>
      <c r="I9" s="378"/>
      <c r="J9" s="378"/>
      <c r="K9" s="378"/>
      <c r="L9" s="378"/>
      <c r="M9" s="378"/>
    </row>
    <row r="10" spans="1:13">
      <c r="A10" s="378"/>
      <c r="B10" s="378"/>
      <c r="C10" s="378"/>
      <c r="D10" s="378"/>
      <c r="E10" s="378"/>
      <c r="F10" s="378"/>
      <c r="G10" s="378"/>
      <c r="H10" s="378"/>
      <c r="I10" s="378"/>
      <c r="J10" s="378"/>
      <c r="K10" s="378"/>
      <c r="L10" s="378"/>
      <c r="M10" s="378"/>
    </row>
    <row r="11" spans="1:13">
      <c r="A11" s="378"/>
      <c r="B11" s="378"/>
      <c r="C11" s="378"/>
      <c r="D11" s="378"/>
      <c r="E11" s="378"/>
      <c r="F11" s="378"/>
      <c r="G11" s="378"/>
      <c r="H11" s="378"/>
      <c r="I11" s="378"/>
      <c r="J11" s="378"/>
      <c r="K11" s="378"/>
      <c r="L11" s="378"/>
      <c r="M11" s="378"/>
    </row>
    <row r="12" spans="1:13">
      <c r="A12" s="378"/>
      <c r="B12" s="378"/>
      <c r="C12" s="378"/>
      <c r="D12" s="378"/>
      <c r="E12" s="378"/>
      <c r="F12" s="378"/>
      <c r="G12" s="378"/>
      <c r="H12" s="378"/>
      <c r="I12" s="378"/>
      <c r="J12" s="378"/>
      <c r="K12" s="378"/>
      <c r="L12" s="378"/>
      <c r="M12" s="378"/>
    </row>
    <row r="13" spans="1:13" ht="15.75">
      <c r="A13" s="375" t="s">
        <v>2</v>
      </c>
      <c r="B13" s="375"/>
      <c r="C13" s="375"/>
      <c r="D13" s="375"/>
      <c r="E13" s="375"/>
      <c r="F13" s="375"/>
      <c r="G13" s="375"/>
      <c r="H13" s="375"/>
      <c r="I13" s="375"/>
      <c r="J13" s="375"/>
      <c r="K13" s="375"/>
      <c r="L13" s="375"/>
      <c r="M13" s="375"/>
    </row>
    <row r="15" spans="1:13">
      <c r="A15" s="29" t="s">
        <v>187</v>
      </c>
      <c r="B15" s="29"/>
      <c r="C15" s="29"/>
      <c r="D15" s="29"/>
      <c r="E15" s="1"/>
      <c r="F15" s="1"/>
      <c r="G15" s="1"/>
      <c r="H15" s="1"/>
      <c r="I15" s="1"/>
      <c r="J15" s="1"/>
      <c r="K15" s="1"/>
      <c r="L15" s="1"/>
      <c r="M15" s="1"/>
    </row>
    <row r="16" spans="1:13" s="344" customFormat="1" ht="16.5" customHeight="1">
      <c r="A16" s="394"/>
      <c r="B16" s="395"/>
      <c r="C16" s="390">
        <v>2015</v>
      </c>
      <c r="D16" s="381"/>
      <c r="E16" s="390">
        <v>2017</v>
      </c>
      <c r="F16" s="382"/>
      <c r="G16" s="390">
        <v>2019</v>
      </c>
      <c r="H16" s="382"/>
      <c r="I16" s="390">
        <v>2021</v>
      </c>
      <c r="J16" s="382"/>
      <c r="K16" s="409"/>
      <c r="L16" s="409"/>
    </row>
    <row r="17" spans="1:12" s="344" customFormat="1" ht="30">
      <c r="A17" s="396"/>
      <c r="B17" s="397"/>
      <c r="C17" s="42" t="s">
        <v>45</v>
      </c>
      <c r="D17" s="43" t="s">
        <v>47</v>
      </c>
      <c r="E17" s="42" t="s">
        <v>45</v>
      </c>
      <c r="F17" s="197" t="s">
        <v>47</v>
      </c>
      <c r="G17" s="42" t="s">
        <v>45</v>
      </c>
      <c r="H17" s="197" t="s">
        <v>47</v>
      </c>
      <c r="I17" s="42" t="s">
        <v>45</v>
      </c>
      <c r="J17" s="197" t="s">
        <v>47</v>
      </c>
      <c r="K17" s="347"/>
      <c r="L17" s="346"/>
    </row>
    <row r="18" spans="1:12" s="344" customFormat="1">
      <c r="A18" s="389" t="s">
        <v>35</v>
      </c>
      <c r="B18" s="279" t="s">
        <v>57</v>
      </c>
      <c r="C18" s="46">
        <v>473</v>
      </c>
      <c r="D18" s="47">
        <v>100</v>
      </c>
      <c r="E18" s="46">
        <v>456</v>
      </c>
      <c r="F18" s="48">
        <v>100</v>
      </c>
      <c r="G18" s="46">
        <v>539</v>
      </c>
      <c r="H18" s="48">
        <v>100</v>
      </c>
      <c r="I18" s="46">
        <v>813</v>
      </c>
      <c r="J18" s="48">
        <v>100</v>
      </c>
      <c r="K18" s="23"/>
      <c r="L18" s="348"/>
    </row>
    <row r="19" spans="1:12" s="344" customFormat="1">
      <c r="A19" s="389"/>
      <c r="B19" s="195" t="s">
        <v>58</v>
      </c>
      <c r="C19" s="53">
        <v>73</v>
      </c>
      <c r="D19" s="351">
        <f>C19/C18*100</f>
        <v>15.433403805496829</v>
      </c>
      <c r="E19" s="53">
        <v>73</v>
      </c>
      <c r="F19" s="88">
        <f>E19/E18*100</f>
        <v>16.008771929824562</v>
      </c>
      <c r="G19" s="53">
        <v>78</v>
      </c>
      <c r="H19" s="88">
        <f>G19/G18*100</f>
        <v>14.471243042671613</v>
      </c>
      <c r="I19" s="53">
        <v>94</v>
      </c>
      <c r="J19" s="88">
        <f>I19/I18*100</f>
        <v>11.562115621156211</v>
      </c>
      <c r="K19" s="23"/>
      <c r="L19" s="348"/>
    </row>
    <row r="20" spans="1:12" s="344" customFormat="1">
      <c r="A20" s="389"/>
      <c r="B20" s="195" t="s">
        <v>59</v>
      </c>
      <c r="C20" s="53">
        <v>76</v>
      </c>
      <c r="D20" s="54">
        <f>C20/C18*100</f>
        <v>16.0676532769556</v>
      </c>
      <c r="E20" s="53">
        <v>66</v>
      </c>
      <c r="F20" s="55">
        <f>E20/E18*100</f>
        <v>14.473684210526317</v>
      </c>
      <c r="G20" s="53">
        <v>117</v>
      </c>
      <c r="H20" s="55">
        <f>G20/G18*100</f>
        <v>21.706864564007422</v>
      </c>
      <c r="I20" s="53">
        <v>123</v>
      </c>
      <c r="J20" s="55">
        <f>I20/I18*100</f>
        <v>15.129151291512915</v>
      </c>
      <c r="K20" s="23"/>
      <c r="L20" s="27"/>
    </row>
    <row r="21" spans="1:12" s="344" customFormat="1">
      <c r="A21" s="389"/>
      <c r="B21" s="196" t="s">
        <v>178</v>
      </c>
      <c r="C21" s="53">
        <v>324</v>
      </c>
      <c r="D21" s="54">
        <f>C21/C18*100</f>
        <v>68.498942917547566</v>
      </c>
      <c r="E21" s="53">
        <v>317</v>
      </c>
      <c r="F21" s="55">
        <f>E21/E18*100</f>
        <v>69.517543859649123</v>
      </c>
      <c r="G21" s="53">
        <v>344</v>
      </c>
      <c r="H21" s="55">
        <f>G21/G18*100</f>
        <v>63.821892393320965</v>
      </c>
      <c r="I21" s="53">
        <v>596</v>
      </c>
      <c r="J21" s="55">
        <f>I21/I18*100</f>
        <v>73.308733087330864</v>
      </c>
      <c r="K21" s="23"/>
      <c r="L21" s="27"/>
    </row>
    <row r="22" spans="1:12" s="344" customFormat="1">
      <c r="A22" s="389" t="s">
        <v>179</v>
      </c>
      <c r="B22" s="279" t="s">
        <v>57</v>
      </c>
      <c r="C22" s="63">
        <v>544</v>
      </c>
      <c r="D22" s="47">
        <v>100</v>
      </c>
      <c r="E22" s="51">
        <v>444</v>
      </c>
      <c r="F22" s="48">
        <v>100</v>
      </c>
      <c r="G22" s="63">
        <v>1147</v>
      </c>
      <c r="H22" s="48">
        <v>100</v>
      </c>
      <c r="I22" s="51">
        <v>461</v>
      </c>
      <c r="J22" s="48">
        <v>100</v>
      </c>
      <c r="K22" s="349"/>
      <c r="L22" s="348"/>
    </row>
    <row r="23" spans="1:12" s="344" customFormat="1">
      <c r="A23" s="389"/>
      <c r="B23" s="195" t="s">
        <v>58</v>
      </c>
      <c r="C23" s="352">
        <v>47</v>
      </c>
      <c r="D23" s="351">
        <f>C23/C22*100</f>
        <v>8.6397058823529402</v>
      </c>
      <c r="E23" s="84">
        <v>21</v>
      </c>
      <c r="F23" s="88">
        <f>E23/E22*100</f>
        <v>4.7297297297297298</v>
      </c>
      <c r="G23" s="352">
        <v>81</v>
      </c>
      <c r="H23" s="88">
        <f>G23/G22*100</f>
        <v>7.0619006102877062</v>
      </c>
      <c r="I23" s="84">
        <v>52</v>
      </c>
      <c r="J23" s="88">
        <f>I23/I22*100</f>
        <v>11.279826464208242</v>
      </c>
      <c r="K23" s="349"/>
      <c r="L23" s="348"/>
    </row>
    <row r="24" spans="1:12" s="344" customFormat="1">
      <c r="A24" s="389"/>
      <c r="B24" s="195" t="s">
        <v>59</v>
      </c>
      <c r="C24" s="67">
        <v>104</v>
      </c>
      <c r="D24" s="54">
        <f>C24/C22*100</f>
        <v>19.117647058823529</v>
      </c>
      <c r="E24" s="67">
        <v>93</v>
      </c>
      <c r="F24" s="55">
        <f>E24/E22*100</f>
        <v>20.945945945945947</v>
      </c>
      <c r="G24" s="67">
        <v>238</v>
      </c>
      <c r="H24" s="55">
        <f>G24/G22*100</f>
        <v>20.74978204010462</v>
      </c>
      <c r="I24" s="67">
        <v>157</v>
      </c>
      <c r="J24" s="55">
        <f>I24/I22*100</f>
        <v>34.05639913232104</v>
      </c>
      <c r="K24" s="3"/>
      <c r="L24" s="27"/>
    </row>
    <row r="25" spans="1:12" s="344" customFormat="1">
      <c r="A25" s="389"/>
      <c r="B25" s="196" t="s">
        <v>178</v>
      </c>
      <c r="C25" s="68">
        <v>393</v>
      </c>
      <c r="D25" s="54">
        <f>C25/C22*100</f>
        <v>72.242647058823522</v>
      </c>
      <c r="E25" s="69">
        <v>330</v>
      </c>
      <c r="F25" s="55">
        <f>E25/E22*100</f>
        <v>74.324324324324323</v>
      </c>
      <c r="G25" s="68">
        <v>828</v>
      </c>
      <c r="H25" s="55">
        <f>G25/G22*100</f>
        <v>72.188317349607672</v>
      </c>
      <c r="I25" s="69">
        <v>252</v>
      </c>
      <c r="J25" s="55">
        <f>I25/I22*100</f>
        <v>54.663774403470711</v>
      </c>
      <c r="K25" s="20"/>
      <c r="L25" s="27"/>
    </row>
    <row r="26" spans="1:12" s="344" customFormat="1">
      <c r="A26" s="389" t="s">
        <v>36</v>
      </c>
      <c r="B26" s="279" t="s">
        <v>57</v>
      </c>
      <c r="C26" s="73">
        <v>1233</v>
      </c>
      <c r="D26" s="47">
        <v>100</v>
      </c>
      <c r="E26" s="51">
        <v>1660</v>
      </c>
      <c r="F26" s="48">
        <v>100</v>
      </c>
      <c r="G26" s="73">
        <v>1134</v>
      </c>
      <c r="H26" s="48">
        <v>100</v>
      </c>
      <c r="I26" s="51">
        <v>1051</v>
      </c>
      <c r="J26" s="48">
        <v>100</v>
      </c>
      <c r="K26" s="4"/>
      <c r="L26" s="348"/>
    </row>
    <row r="27" spans="1:12" s="344" customFormat="1">
      <c r="A27" s="389"/>
      <c r="B27" s="195" t="s">
        <v>58</v>
      </c>
      <c r="C27" s="58">
        <v>182</v>
      </c>
      <c r="D27" s="351">
        <f>C27/C26*100</f>
        <v>14.760746147607462</v>
      </c>
      <c r="E27" s="84">
        <v>225</v>
      </c>
      <c r="F27" s="88">
        <f>E27/E26*100</f>
        <v>13.554216867469879</v>
      </c>
      <c r="G27" s="58">
        <v>186</v>
      </c>
      <c r="H27" s="88">
        <f>G27/G26*100</f>
        <v>16.402116402116402</v>
      </c>
      <c r="I27" s="84">
        <v>243</v>
      </c>
      <c r="J27" s="88">
        <f>I27/I26*100</f>
        <v>23.120837297811608</v>
      </c>
      <c r="K27" s="4"/>
      <c r="L27" s="348"/>
    </row>
    <row r="28" spans="1:12" s="344" customFormat="1">
      <c r="A28" s="389"/>
      <c r="B28" s="195" t="s">
        <v>59</v>
      </c>
      <c r="C28" s="67">
        <v>262</v>
      </c>
      <c r="D28" s="54">
        <f>C28/C26*100</f>
        <v>21.248986212489861</v>
      </c>
      <c r="E28" s="67">
        <v>403</v>
      </c>
      <c r="F28" s="55">
        <f>E28/E26*100</f>
        <v>24.277108433734938</v>
      </c>
      <c r="G28" s="67">
        <v>227</v>
      </c>
      <c r="H28" s="55">
        <f>G28/G26*100</f>
        <v>20.017636684303351</v>
      </c>
      <c r="I28" s="67">
        <v>246</v>
      </c>
      <c r="J28" s="55">
        <f>I28/I26*100</f>
        <v>23.406279733587059</v>
      </c>
      <c r="K28" s="3"/>
      <c r="L28" s="27"/>
    </row>
    <row r="29" spans="1:12" s="344" customFormat="1">
      <c r="A29" s="389"/>
      <c r="B29" s="196" t="s">
        <v>178</v>
      </c>
      <c r="C29" s="68">
        <v>789</v>
      </c>
      <c r="D29" s="54">
        <f>C29/C26*100</f>
        <v>63.990267639902676</v>
      </c>
      <c r="E29" s="69">
        <v>1032</v>
      </c>
      <c r="F29" s="55">
        <f>E29/E26*100</f>
        <v>62.168674698795179</v>
      </c>
      <c r="G29" s="68">
        <v>721</v>
      </c>
      <c r="H29" s="55">
        <f>G29/G26*100</f>
        <v>63.580246913580254</v>
      </c>
      <c r="I29" s="69">
        <v>562</v>
      </c>
      <c r="J29" s="55">
        <f>I29/I26*100</f>
        <v>53.472882968601333</v>
      </c>
      <c r="K29" s="20"/>
      <c r="L29" s="27"/>
    </row>
    <row r="30" spans="1:12" s="344" customFormat="1">
      <c r="A30" s="389" t="s">
        <v>37</v>
      </c>
      <c r="B30" s="279" t="s">
        <v>57</v>
      </c>
      <c r="C30" s="74">
        <v>373</v>
      </c>
      <c r="D30" s="47">
        <v>100</v>
      </c>
      <c r="E30" s="51">
        <v>285</v>
      </c>
      <c r="F30" s="48">
        <v>100</v>
      </c>
      <c r="G30" s="74">
        <v>223</v>
      </c>
      <c r="H30" s="48">
        <v>100</v>
      </c>
      <c r="I30" s="51">
        <v>223</v>
      </c>
      <c r="J30" s="48">
        <v>100</v>
      </c>
      <c r="K30" s="349"/>
      <c r="L30" s="348"/>
    </row>
    <row r="31" spans="1:12" s="344" customFormat="1">
      <c r="A31" s="389"/>
      <c r="B31" s="195" t="s">
        <v>58</v>
      </c>
      <c r="C31" s="326">
        <v>63</v>
      </c>
      <c r="D31" s="351">
        <f>C31/C30*100</f>
        <v>16.890080428954423</v>
      </c>
      <c r="E31" s="84">
        <v>69</v>
      </c>
      <c r="F31" s="88">
        <f>E31/E30*100</f>
        <v>24.210526315789473</v>
      </c>
      <c r="G31" s="326">
        <v>43</v>
      </c>
      <c r="H31" s="88">
        <f>G31/G30*100</f>
        <v>19.282511210762333</v>
      </c>
      <c r="I31" s="84">
        <v>43</v>
      </c>
      <c r="J31" s="88">
        <f>I31/I30*100</f>
        <v>19.282511210762333</v>
      </c>
      <c r="K31" s="349"/>
      <c r="L31" s="348"/>
    </row>
    <row r="32" spans="1:12" s="344" customFormat="1">
      <c r="A32" s="389"/>
      <c r="B32" s="195" t="s">
        <v>59</v>
      </c>
      <c r="C32" s="67">
        <v>133</v>
      </c>
      <c r="D32" s="54">
        <f>C32/C30*100</f>
        <v>35.656836461126005</v>
      </c>
      <c r="E32" s="67">
        <v>70</v>
      </c>
      <c r="F32" s="55">
        <f>E32/E30*100</f>
        <v>24.561403508771928</v>
      </c>
      <c r="G32" s="67">
        <v>58</v>
      </c>
      <c r="H32" s="55">
        <f>G32/G30*100</f>
        <v>26.00896860986547</v>
      </c>
      <c r="I32" s="67">
        <v>109</v>
      </c>
      <c r="J32" s="55">
        <f>I32/I30*100</f>
        <v>48.878923766816143</v>
      </c>
      <c r="K32" s="3"/>
      <c r="L32" s="27"/>
    </row>
    <row r="33" spans="1:13" s="344" customFormat="1" ht="15.75" thickBot="1">
      <c r="A33" s="391"/>
      <c r="B33" s="75" t="s">
        <v>178</v>
      </c>
      <c r="C33" s="76">
        <v>177</v>
      </c>
      <c r="D33" s="77">
        <f>C33/C30*100</f>
        <v>47.453083109919568</v>
      </c>
      <c r="E33" s="78">
        <v>146</v>
      </c>
      <c r="F33" s="79">
        <f>E33/E30*100</f>
        <v>51.228070175438603</v>
      </c>
      <c r="G33" s="76">
        <v>122</v>
      </c>
      <c r="H33" s="79">
        <f>G33/G30*100</f>
        <v>54.708520179372201</v>
      </c>
      <c r="I33" s="78">
        <v>71</v>
      </c>
      <c r="J33" s="79">
        <f>I33/I30*100</f>
        <v>31.838565022421523</v>
      </c>
      <c r="K33" s="20"/>
      <c r="L33" s="27"/>
    </row>
    <row r="34" spans="1:13" s="344" customFormat="1" ht="15.75" thickTop="1">
      <c r="A34" s="387" t="s">
        <v>3</v>
      </c>
      <c r="B34" s="281" t="s">
        <v>57</v>
      </c>
      <c r="C34" s="84">
        <v>10361</v>
      </c>
      <c r="D34" s="351">
        <v>100</v>
      </c>
      <c r="E34" s="84">
        <v>12822</v>
      </c>
      <c r="F34" s="88">
        <v>100</v>
      </c>
      <c r="G34" s="84">
        <v>16828</v>
      </c>
      <c r="H34" s="88">
        <v>100</v>
      </c>
      <c r="I34" s="84">
        <v>14454</v>
      </c>
      <c r="J34" s="88">
        <v>100</v>
      </c>
      <c r="K34" s="19"/>
      <c r="L34" s="350"/>
    </row>
    <row r="35" spans="1:13" s="344" customFormat="1">
      <c r="A35" s="387"/>
      <c r="B35" s="195" t="s">
        <v>58</v>
      </c>
      <c r="C35" s="84">
        <v>1548</v>
      </c>
      <c r="D35" s="351">
        <f>C35/C34*100</f>
        <v>14.940642795096998</v>
      </c>
      <c r="E35" s="84">
        <v>2043</v>
      </c>
      <c r="F35" s="88">
        <f>E35/E34*100</f>
        <v>15.933551708001872</v>
      </c>
      <c r="G35" s="84">
        <v>1850</v>
      </c>
      <c r="H35" s="88">
        <f>G35/G34*100</f>
        <v>10.993582125029713</v>
      </c>
      <c r="I35" s="84">
        <v>1683</v>
      </c>
      <c r="J35" s="88">
        <f>I35/I34*100</f>
        <v>11.643835616438356</v>
      </c>
      <c r="K35" s="19"/>
      <c r="L35" s="350"/>
    </row>
    <row r="36" spans="1:13" s="344" customFormat="1">
      <c r="A36" s="388"/>
      <c r="B36" s="195" t="s">
        <v>59</v>
      </c>
      <c r="C36" s="67">
        <v>2207</v>
      </c>
      <c r="D36" s="54">
        <f>C36/C34*100</f>
        <v>21.301032718849534</v>
      </c>
      <c r="E36" s="67">
        <v>2530</v>
      </c>
      <c r="F36" s="55">
        <f>E36/E34*100</f>
        <v>19.731711121509903</v>
      </c>
      <c r="G36" s="67">
        <v>2422</v>
      </c>
      <c r="H36" s="55">
        <f>G36/G34*100</f>
        <v>14.392678868552414</v>
      </c>
      <c r="I36" s="67">
        <v>3974</v>
      </c>
      <c r="J36" s="55">
        <f>I36/I34*100</f>
        <v>27.494119274941191</v>
      </c>
      <c r="K36" s="3"/>
      <c r="L36" s="27"/>
    </row>
    <row r="37" spans="1:13" s="344" customFormat="1">
      <c r="A37" s="388"/>
      <c r="B37" s="196" t="s">
        <v>178</v>
      </c>
      <c r="C37" s="68">
        <v>6606</v>
      </c>
      <c r="D37" s="90">
        <f>C37/C34*100</f>
        <v>63.758324486053475</v>
      </c>
      <c r="E37" s="69">
        <v>8249</v>
      </c>
      <c r="F37" s="90">
        <f>E37/E34*100</f>
        <v>64.334737170488225</v>
      </c>
      <c r="G37" s="68">
        <v>12556</v>
      </c>
      <c r="H37" s="90">
        <f>G37/G34*100</f>
        <v>74.613739006417873</v>
      </c>
      <c r="I37" s="69">
        <v>8797</v>
      </c>
      <c r="J37" s="90">
        <f>I37/I34*100</f>
        <v>60.862045108620457</v>
      </c>
      <c r="K37" s="20"/>
      <c r="L37" s="27"/>
    </row>
    <row r="38" spans="1:13" s="344" customFormat="1"/>
    <row r="41" spans="1:13">
      <c r="A41" s="377" t="s">
        <v>4</v>
      </c>
      <c r="B41" s="377"/>
      <c r="C41" s="377"/>
      <c r="D41" s="377"/>
      <c r="E41" s="377"/>
      <c r="F41" s="377"/>
      <c r="G41" s="377"/>
      <c r="H41" s="377"/>
      <c r="I41" s="377"/>
      <c r="J41" s="377"/>
      <c r="K41" s="377"/>
      <c r="L41" s="377"/>
      <c r="M41" s="377"/>
    </row>
    <row r="42" spans="1:13">
      <c r="A42" s="376" t="s">
        <v>138</v>
      </c>
      <c r="B42" s="378"/>
      <c r="C42" s="378"/>
      <c r="D42" s="378"/>
      <c r="E42" s="378"/>
      <c r="F42" s="378"/>
      <c r="G42" s="378"/>
      <c r="H42" s="378"/>
      <c r="I42" s="378"/>
      <c r="J42" s="378"/>
      <c r="K42" s="378"/>
      <c r="L42" s="378"/>
      <c r="M42" s="378"/>
    </row>
    <row r="43" spans="1:13">
      <c r="A43" s="378"/>
      <c r="B43" s="378"/>
      <c r="C43" s="378"/>
      <c r="D43" s="378"/>
      <c r="E43" s="378"/>
      <c r="F43" s="378"/>
      <c r="G43" s="378"/>
      <c r="H43" s="378"/>
      <c r="I43" s="378"/>
      <c r="J43" s="378"/>
      <c r="K43" s="378"/>
      <c r="L43" s="378"/>
      <c r="M43" s="378"/>
    </row>
    <row r="44" spans="1:13">
      <c r="A44" s="378"/>
      <c r="B44" s="378"/>
      <c r="C44" s="378"/>
      <c r="D44" s="378"/>
      <c r="E44" s="378"/>
      <c r="F44" s="378"/>
      <c r="G44" s="378"/>
      <c r="H44" s="378"/>
      <c r="I44" s="378"/>
      <c r="J44" s="378"/>
      <c r="K44" s="378"/>
      <c r="L44" s="378"/>
      <c r="M44" s="378"/>
    </row>
    <row r="45" spans="1:13">
      <c r="A45" s="378"/>
      <c r="B45" s="378"/>
      <c r="C45" s="378"/>
      <c r="D45" s="378"/>
      <c r="E45" s="378"/>
      <c r="F45" s="378"/>
      <c r="G45" s="378"/>
      <c r="H45" s="378"/>
      <c r="I45" s="378"/>
      <c r="J45" s="378"/>
      <c r="K45" s="378"/>
      <c r="L45" s="378"/>
      <c r="M45" s="378"/>
    </row>
    <row r="46" spans="1:13">
      <c r="A46" s="378"/>
      <c r="B46" s="378"/>
      <c r="C46" s="378"/>
      <c r="D46" s="378"/>
      <c r="E46" s="378"/>
      <c r="F46" s="378"/>
      <c r="G46" s="378"/>
      <c r="H46" s="378"/>
      <c r="I46" s="378"/>
      <c r="J46" s="378"/>
      <c r="K46" s="378"/>
      <c r="L46" s="378"/>
      <c r="M46" s="378"/>
    </row>
    <row r="47" spans="1:13">
      <c r="A47" s="378"/>
      <c r="B47" s="378"/>
      <c r="C47" s="378"/>
      <c r="D47" s="378"/>
      <c r="E47" s="378"/>
      <c r="F47" s="378"/>
      <c r="G47" s="378"/>
      <c r="H47" s="378"/>
      <c r="I47" s="378"/>
      <c r="J47" s="378"/>
      <c r="K47" s="378"/>
      <c r="L47" s="378"/>
      <c r="M47" s="378"/>
    </row>
    <row r="48" spans="1:13">
      <c r="A48" s="378"/>
      <c r="B48" s="378"/>
      <c r="C48" s="378"/>
      <c r="D48" s="378"/>
      <c r="E48" s="378"/>
      <c r="F48" s="378"/>
      <c r="G48" s="378"/>
      <c r="H48" s="378"/>
      <c r="I48" s="378"/>
      <c r="J48" s="378"/>
      <c r="K48" s="378"/>
      <c r="L48" s="378"/>
      <c r="M48" s="378"/>
    </row>
    <row r="49" spans="1:13">
      <c r="A49" s="378"/>
      <c r="B49" s="378"/>
      <c r="C49" s="378"/>
      <c r="D49" s="378"/>
      <c r="E49" s="378"/>
      <c r="F49" s="378"/>
      <c r="G49" s="378"/>
      <c r="H49" s="378"/>
      <c r="I49" s="378"/>
      <c r="J49" s="378"/>
      <c r="K49" s="378"/>
      <c r="L49" s="378"/>
      <c r="M49" s="378"/>
    </row>
    <row r="51" spans="1:13">
      <c r="A51" s="5" t="s">
        <v>5</v>
      </c>
    </row>
  </sheetData>
  <mergeCells count="19">
    <mergeCell ref="A18:A21"/>
    <mergeCell ref="A22:A25"/>
    <mergeCell ref="A13:M13"/>
    <mergeCell ref="A16:B17"/>
    <mergeCell ref="A1:M1"/>
    <mergeCell ref="A3:M3"/>
    <mergeCell ref="A4:M7"/>
    <mergeCell ref="A8:M8"/>
    <mergeCell ref="A9:M12"/>
    <mergeCell ref="C16:D16"/>
    <mergeCell ref="E16:F16"/>
    <mergeCell ref="G16:H16"/>
    <mergeCell ref="I16:J16"/>
    <mergeCell ref="K16:L16"/>
    <mergeCell ref="A26:A29"/>
    <mergeCell ref="A30:A33"/>
    <mergeCell ref="A34:A37"/>
    <mergeCell ref="A41:M41"/>
    <mergeCell ref="A42:M49"/>
  </mergeCells>
  <hyperlinks>
    <hyperlink ref="A51" location="Titelseite!A1" display="zurück zum Inhaltsverzeichnis" xr:uid="{00000000-0004-0000-0F00-000000000000}"/>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5DA96-759F-4441-BD09-9426C78488DD}">
  <dimension ref="A1:M55"/>
  <sheetViews>
    <sheetView workbookViewId="0">
      <selection sqref="A1:M1"/>
    </sheetView>
  </sheetViews>
  <sheetFormatPr baseColWidth="10" defaultRowHeight="15"/>
  <cols>
    <col min="1" max="1" width="21.42578125" style="32" customWidth="1"/>
    <col min="2" max="2" width="38.7109375" style="32" customWidth="1"/>
    <col min="3" max="3" width="11.5703125" style="32" customWidth="1"/>
    <col min="4" max="16384" width="11.42578125" style="32"/>
  </cols>
  <sheetData>
    <row r="1" spans="1:13" ht="18.75">
      <c r="A1" s="392" t="s">
        <v>184</v>
      </c>
      <c r="B1" s="392"/>
      <c r="C1" s="392"/>
      <c r="D1" s="392"/>
      <c r="E1" s="392"/>
      <c r="F1" s="392"/>
      <c r="G1" s="392"/>
      <c r="H1" s="392"/>
      <c r="I1" s="392"/>
      <c r="J1" s="392"/>
      <c r="K1" s="392"/>
      <c r="L1" s="392"/>
      <c r="M1" s="392"/>
    </row>
    <row r="3" spans="1:13" ht="15.75">
      <c r="A3" s="375" t="s">
        <v>0</v>
      </c>
      <c r="B3" s="375"/>
      <c r="C3" s="375"/>
      <c r="D3" s="375"/>
      <c r="E3" s="375"/>
      <c r="F3" s="375"/>
      <c r="G3" s="375"/>
      <c r="H3" s="375"/>
      <c r="I3" s="375"/>
      <c r="J3" s="375"/>
      <c r="K3" s="375"/>
      <c r="L3" s="375"/>
      <c r="M3" s="375"/>
    </row>
    <row r="4" spans="1:13">
      <c r="A4" s="376" t="s">
        <v>189</v>
      </c>
      <c r="B4" s="376"/>
      <c r="C4" s="376"/>
      <c r="D4" s="376"/>
      <c r="E4" s="376"/>
      <c r="F4" s="376"/>
      <c r="G4" s="376"/>
      <c r="H4" s="376"/>
      <c r="I4" s="376"/>
      <c r="J4" s="376"/>
      <c r="K4" s="376"/>
      <c r="L4" s="376"/>
      <c r="M4" s="376"/>
    </row>
    <row r="5" spans="1:13">
      <c r="A5" s="376"/>
      <c r="B5" s="376"/>
      <c r="C5" s="376"/>
      <c r="D5" s="376"/>
      <c r="E5" s="376"/>
      <c r="F5" s="376"/>
      <c r="G5" s="376"/>
      <c r="H5" s="376"/>
      <c r="I5" s="376"/>
      <c r="J5" s="376"/>
      <c r="K5" s="376"/>
      <c r="L5" s="376"/>
      <c r="M5" s="376"/>
    </row>
    <row r="6" spans="1:13">
      <c r="A6" s="376"/>
      <c r="B6" s="376"/>
      <c r="C6" s="376"/>
      <c r="D6" s="376"/>
      <c r="E6" s="376"/>
      <c r="F6" s="376"/>
      <c r="G6" s="376"/>
      <c r="H6" s="376"/>
      <c r="I6" s="376"/>
      <c r="J6" s="376"/>
      <c r="K6" s="376"/>
      <c r="L6" s="376"/>
      <c r="M6" s="376"/>
    </row>
    <row r="7" spans="1:13">
      <c r="A7" s="376"/>
      <c r="B7" s="376"/>
      <c r="C7" s="376"/>
      <c r="D7" s="376"/>
      <c r="E7" s="376"/>
      <c r="F7" s="376"/>
      <c r="G7" s="376"/>
      <c r="H7" s="376"/>
      <c r="I7" s="376"/>
      <c r="J7" s="376"/>
      <c r="K7" s="376"/>
      <c r="L7" s="376"/>
      <c r="M7" s="376"/>
    </row>
    <row r="8" spans="1:13" ht="15.75">
      <c r="A8" s="375" t="s">
        <v>1</v>
      </c>
      <c r="B8" s="375"/>
      <c r="C8" s="375"/>
      <c r="D8" s="375"/>
      <c r="E8" s="375"/>
      <c r="F8" s="375"/>
      <c r="G8" s="375"/>
      <c r="H8" s="375"/>
      <c r="I8" s="375"/>
      <c r="J8" s="375"/>
      <c r="K8" s="375"/>
      <c r="L8" s="375"/>
      <c r="M8" s="375"/>
    </row>
    <row r="9" spans="1:13">
      <c r="A9" s="378" t="s">
        <v>190</v>
      </c>
      <c r="B9" s="378"/>
      <c r="C9" s="378"/>
      <c r="D9" s="378"/>
      <c r="E9" s="378"/>
      <c r="F9" s="378"/>
      <c r="G9" s="378"/>
      <c r="H9" s="378"/>
      <c r="I9" s="378"/>
      <c r="J9" s="378"/>
      <c r="K9" s="378"/>
      <c r="L9" s="378"/>
      <c r="M9" s="378"/>
    </row>
    <row r="10" spans="1:13">
      <c r="A10" s="378"/>
      <c r="B10" s="378"/>
      <c r="C10" s="378"/>
      <c r="D10" s="378"/>
      <c r="E10" s="378"/>
      <c r="F10" s="378"/>
      <c r="G10" s="378"/>
      <c r="H10" s="378"/>
      <c r="I10" s="378"/>
      <c r="J10" s="378"/>
      <c r="K10" s="378"/>
      <c r="L10" s="378"/>
      <c r="M10" s="378"/>
    </row>
    <row r="11" spans="1:13">
      <c r="A11" s="378"/>
      <c r="B11" s="378"/>
      <c r="C11" s="378"/>
      <c r="D11" s="378"/>
      <c r="E11" s="378"/>
      <c r="F11" s="378"/>
      <c r="G11" s="378"/>
      <c r="H11" s="378"/>
      <c r="I11" s="378"/>
      <c r="J11" s="378"/>
      <c r="K11" s="378"/>
      <c r="L11" s="378"/>
      <c r="M11" s="378"/>
    </row>
    <row r="12" spans="1:13">
      <c r="A12" s="378"/>
      <c r="B12" s="378"/>
      <c r="C12" s="378"/>
      <c r="D12" s="378"/>
      <c r="E12" s="378"/>
      <c r="F12" s="378"/>
      <c r="G12" s="378"/>
      <c r="H12" s="378"/>
      <c r="I12" s="378"/>
      <c r="J12" s="378"/>
      <c r="K12" s="378"/>
      <c r="L12" s="378"/>
      <c r="M12" s="378"/>
    </row>
    <row r="13" spans="1:13" ht="15.75">
      <c r="A13" s="375" t="s">
        <v>2</v>
      </c>
      <c r="B13" s="375"/>
      <c r="C13" s="375"/>
      <c r="D13" s="375"/>
      <c r="E13" s="375"/>
      <c r="F13" s="375"/>
      <c r="G13" s="375"/>
      <c r="H13" s="375"/>
      <c r="I13" s="375"/>
      <c r="J13" s="375"/>
      <c r="K13" s="375"/>
      <c r="L13" s="375"/>
      <c r="M13" s="375"/>
    </row>
    <row r="15" spans="1:13">
      <c r="A15" s="29" t="s">
        <v>181</v>
      </c>
      <c r="B15" s="29"/>
      <c r="C15" s="29"/>
      <c r="D15" s="29"/>
      <c r="E15" s="1"/>
      <c r="F15" s="1"/>
      <c r="G15" s="1"/>
      <c r="H15" s="1"/>
      <c r="I15" s="1"/>
      <c r="J15" s="1"/>
      <c r="K15" s="1"/>
      <c r="L15" s="1"/>
      <c r="M15" s="1"/>
    </row>
    <row r="16" spans="1:13" s="344" customFormat="1">
      <c r="A16" s="394"/>
      <c r="B16" s="395"/>
      <c r="C16" s="390">
        <v>2015</v>
      </c>
      <c r="D16" s="381"/>
      <c r="E16" s="390">
        <v>2017</v>
      </c>
      <c r="F16" s="382"/>
      <c r="G16" s="390">
        <v>2019</v>
      </c>
      <c r="H16" s="382"/>
      <c r="I16" s="390">
        <v>2021</v>
      </c>
      <c r="J16" s="382"/>
    </row>
    <row r="17" spans="1:10" s="344" customFormat="1" ht="30">
      <c r="A17" s="396"/>
      <c r="B17" s="397"/>
      <c r="C17" s="42" t="s">
        <v>45</v>
      </c>
      <c r="D17" s="43" t="s">
        <v>47</v>
      </c>
      <c r="E17" s="42" t="s">
        <v>45</v>
      </c>
      <c r="F17" s="197" t="s">
        <v>47</v>
      </c>
      <c r="G17" s="42" t="s">
        <v>45</v>
      </c>
      <c r="H17" s="197" t="s">
        <v>47</v>
      </c>
      <c r="I17" s="42" t="s">
        <v>45</v>
      </c>
      <c r="J17" s="197" t="s">
        <v>47</v>
      </c>
    </row>
    <row r="18" spans="1:10" s="344" customFormat="1" ht="30">
      <c r="A18" s="385" t="s">
        <v>35</v>
      </c>
      <c r="B18" s="279" t="s">
        <v>182</v>
      </c>
      <c r="C18" s="46">
        <f>SUM(C19:C21)</f>
        <v>58958</v>
      </c>
      <c r="D18" s="47">
        <v>100</v>
      </c>
      <c r="E18" s="46">
        <v>43768</v>
      </c>
      <c r="F18" s="48">
        <v>100</v>
      </c>
      <c r="G18" s="46">
        <v>47482</v>
      </c>
      <c r="H18" s="48">
        <v>100</v>
      </c>
      <c r="I18" s="46">
        <f>SUM(I19:I21)</f>
        <v>23964</v>
      </c>
      <c r="J18" s="48">
        <v>100</v>
      </c>
    </row>
    <row r="19" spans="1:10" s="344" customFormat="1">
      <c r="A19" s="398"/>
      <c r="B19" s="195" t="s">
        <v>58</v>
      </c>
      <c r="C19" s="53">
        <v>2257</v>
      </c>
      <c r="D19" s="351">
        <f>C19/C18*100</f>
        <v>3.8281488517249564</v>
      </c>
      <c r="E19" s="53">
        <v>2179</v>
      </c>
      <c r="F19" s="88">
        <f>E19/E18*100</f>
        <v>4.978523121915555</v>
      </c>
      <c r="G19" s="53">
        <v>3186</v>
      </c>
      <c r="H19" s="88">
        <f>G19/G18*100</f>
        <v>6.7099111242154921</v>
      </c>
      <c r="I19" s="53">
        <v>3459</v>
      </c>
      <c r="J19" s="88">
        <f>I19/I18*100</f>
        <v>14.43415122684026</v>
      </c>
    </row>
    <row r="20" spans="1:10" s="344" customFormat="1">
      <c r="A20" s="398"/>
      <c r="B20" s="195" t="s">
        <v>59</v>
      </c>
      <c r="C20" s="53">
        <v>1497</v>
      </c>
      <c r="D20" s="54">
        <f>C20/C18*100</f>
        <v>2.5390956273957732</v>
      </c>
      <c r="E20" s="53">
        <v>930</v>
      </c>
      <c r="F20" s="55">
        <f>E20/E18*100</f>
        <v>2.1248400658014988</v>
      </c>
      <c r="G20" s="53">
        <v>2510</v>
      </c>
      <c r="H20" s="55">
        <f>G20/G18*100</f>
        <v>5.2862137230950683</v>
      </c>
      <c r="I20" s="53">
        <v>2153</v>
      </c>
      <c r="J20" s="55">
        <f>I20/I18*100</f>
        <v>8.9843097980303792</v>
      </c>
    </row>
    <row r="21" spans="1:10" s="344" customFormat="1">
      <c r="A21" s="398"/>
      <c r="B21" s="195" t="s">
        <v>178</v>
      </c>
      <c r="C21" s="53">
        <v>55204</v>
      </c>
      <c r="D21" s="54">
        <f>C21/C18*100</f>
        <v>93.632755520879272</v>
      </c>
      <c r="E21" s="53">
        <v>40659</v>
      </c>
      <c r="F21" s="55">
        <f>E21/E18*100</f>
        <v>92.896636812282949</v>
      </c>
      <c r="G21" s="53">
        <v>41786</v>
      </c>
      <c r="H21" s="55">
        <f>G21/G18*100</f>
        <v>88.003875152689432</v>
      </c>
      <c r="I21" s="53">
        <v>18352</v>
      </c>
      <c r="J21" s="55">
        <f>I21/I18*100</f>
        <v>76.581538975129362</v>
      </c>
    </row>
    <row r="22" spans="1:10" s="344" customFormat="1">
      <c r="A22" s="386"/>
      <c r="B22" s="281" t="s">
        <v>180</v>
      </c>
      <c r="C22" s="53">
        <v>783</v>
      </c>
      <c r="D22" s="54"/>
      <c r="E22" s="53">
        <v>1103</v>
      </c>
      <c r="F22" s="55"/>
      <c r="G22" s="53">
        <v>1687</v>
      </c>
      <c r="H22" s="55"/>
      <c r="I22" s="53">
        <v>1133</v>
      </c>
      <c r="J22" s="55"/>
    </row>
    <row r="23" spans="1:10" s="344" customFormat="1" ht="30">
      <c r="A23" s="385" t="s">
        <v>179</v>
      </c>
      <c r="B23" s="279" t="s">
        <v>182</v>
      </c>
      <c r="C23" s="46">
        <f>SUM(C24:C26)</f>
        <v>38537</v>
      </c>
      <c r="D23" s="47">
        <v>100</v>
      </c>
      <c r="E23" s="51">
        <v>29695</v>
      </c>
      <c r="F23" s="48">
        <v>100</v>
      </c>
      <c r="G23" s="63">
        <v>62177</v>
      </c>
      <c r="H23" s="48">
        <v>100</v>
      </c>
      <c r="I23" s="46">
        <f>SUM(I24:I26)</f>
        <v>20776</v>
      </c>
      <c r="J23" s="48">
        <v>100</v>
      </c>
    </row>
    <row r="24" spans="1:10" s="344" customFormat="1">
      <c r="A24" s="398"/>
      <c r="B24" s="195" t="s">
        <v>58</v>
      </c>
      <c r="C24" s="352">
        <v>1868</v>
      </c>
      <c r="D24" s="351">
        <f>C24/C23*100</f>
        <v>4.8472896177699356</v>
      </c>
      <c r="E24" s="84">
        <v>1233</v>
      </c>
      <c r="F24" s="88">
        <f>E24/E23*100</f>
        <v>4.1522141774709542</v>
      </c>
      <c r="G24" s="352">
        <v>2416</v>
      </c>
      <c r="H24" s="88">
        <f>G24/G23*100</f>
        <v>3.8856812004438939</v>
      </c>
      <c r="I24" s="84">
        <v>1602</v>
      </c>
      <c r="J24" s="88">
        <f>I24/I23*100</f>
        <v>7.7108201771274549</v>
      </c>
    </row>
    <row r="25" spans="1:10" s="344" customFormat="1">
      <c r="A25" s="398"/>
      <c r="B25" s="195" t="s">
        <v>59</v>
      </c>
      <c r="C25" s="67">
        <v>2463</v>
      </c>
      <c r="D25" s="54">
        <f>C25/C23*100</f>
        <v>6.3912603471987959</v>
      </c>
      <c r="E25" s="67">
        <v>2353</v>
      </c>
      <c r="F25" s="55">
        <f>E25/E23*100</f>
        <v>7.9238929112645229</v>
      </c>
      <c r="G25" s="67">
        <v>4690</v>
      </c>
      <c r="H25" s="55">
        <f>G25/G23*100</f>
        <v>7.5429821316564007</v>
      </c>
      <c r="I25" s="67">
        <v>3149</v>
      </c>
      <c r="J25" s="55">
        <f>I25/I23*100</f>
        <v>15.156911821332306</v>
      </c>
    </row>
    <row r="26" spans="1:10" s="344" customFormat="1">
      <c r="A26" s="398"/>
      <c r="B26" s="195" t="s">
        <v>178</v>
      </c>
      <c r="C26" s="61">
        <v>34206</v>
      </c>
      <c r="D26" s="54">
        <f>C26/C23*100</f>
        <v>88.76145003503126</v>
      </c>
      <c r="E26" s="84">
        <v>26109</v>
      </c>
      <c r="F26" s="55">
        <f>E26/E23*100</f>
        <v>87.923892911264517</v>
      </c>
      <c r="G26" s="61">
        <v>55071</v>
      </c>
      <c r="H26" s="55">
        <f>G26/G23*100</f>
        <v>88.571336667899701</v>
      </c>
      <c r="I26" s="84">
        <v>16025</v>
      </c>
      <c r="J26" s="55">
        <f>I26/I23*100</f>
        <v>77.13226800154024</v>
      </c>
    </row>
    <row r="27" spans="1:10" s="344" customFormat="1">
      <c r="A27" s="386"/>
      <c r="B27" s="281" t="s">
        <v>180</v>
      </c>
      <c r="C27" s="68">
        <v>2149</v>
      </c>
      <c r="D27" s="54"/>
      <c r="E27" s="69">
        <v>1163</v>
      </c>
      <c r="F27" s="55"/>
      <c r="G27" s="61">
        <v>4968</v>
      </c>
      <c r="H27" s="55"/>
      <c r="I27" s="69">
        <v>1395</v>
      </c>
      <c r="J27" s="55"/>
    </row>
    <row r="28" spans="1:10" s="344" customFormat="1" ht="30">
      <c r="A28" s="385" t="s">
        <v>36</v>
      </c>
      <c r="B28" s="279" t="s">
        <v>182</v>
      </c>
      <c r="C28" s="46">
        <f>SUM(C29:C31)</f>
        <v>48411</v>
      </c>
      <c r="D28" s="47">
        <v>100</v>
      </c>
      <c r="E28" s="51">
        <v>70583</v>
      </c>
      <c r="F28" s="48">
        <v>100</v>
      </c>
      <c r="G28" s="73">
        <v>74602</v>
      </c>
      <c r="H28" s="48">
        <v>100</v>
      </c>
      <c r="I28" s="46">
        <f>SUM(I29:I31)</f>
        <v>49881</v>
      </c>
      <c r="J28" s="48">
        <v>100</v>
      </c>
    </row>
    <row r="29" spans="1:10" s="344" customFormat="1">
      <c r="A29" s="398"/>
      <c r="B29" s="195" t="s">
        <v>58</v>
      </c>
      <c r="C29" s="58">
        <v>11409</v>
      </c>
      <c r="D29" s="351">
        <f>C29/C28*100</f>
        <v>23.566957922786145</v>
      </c>
      <c r="E29" s="84">
        <v>21254</v>
      </c>
      <c r="F29" s="88">
        <f>E29/E28*100</f>
        <v>30.112066644942832</v>
      </c>
      <c r="G29" s="58">
        <v>11560</v>
      </c>
      <c r="H29" s="88">
        <f>G29/G28*100</f>
        <v>15.495563121632127</v>
      </c>
      <c r="I29" s="84">
        <v>19039</v>
      </c>
      <c r="J29" s="88">
        <f>I29/I28*100</f>
        <v>38.168841843587735</v>
      </c>
    </row>
    <row r="30" spans="1:10" s="344" customFormat="1">
      <c r="A30" s="398"/>
      <c r="B30" s="195" t="s">
        <v>59</v>
      </c>
      <c r="C30" s="67">
        <v>6778</v>
      </c>
      <c r="D30" s="54">
        <f>C30/C28*100</f>
        <v>14.000950197269216</v>
      </c>
      <c r="E30" s="67">
        <v>6166</v>
      </c>
      <c r="F30" s="55">
        <f>E30/E28*100</f>
        <v>8.7358145729141583</v>
      </c>
      <c r="G30" s="67">
        <v>13156</v>
      </c>
      <c r="H30" s="55">
        <f>G30/G28*100</f>
        <v>17.634915953995872</v>
      </c>
      <c r="I30" s="67">
        <v>13251</v>
      </c>
      <c r="J30" s="55">
        <f>I30/I28*100</f>
        <v>26.565225236061828</v>
      </c>
    </row>
    <row r="31" spans="1:10" s="344" customFormat="1">
      <c r="A31" s="398"/>
      <c r="B31" s="195" t="s">
        <v>178</v>
      </c>
      <c r="C31" s="61">
        <v>30224</v>
      </c>
      <c r="D31" s="54">
        <f>C31/C28*100</f>
        <v>62.432091879944643</v>
      </c>
      <c r="E31" s="84">
        <v>43163</v>
      </c>
      <c r="F31" s="55">
        <f>E31/E28*100</f>
        <v>61.152118782143006</v>
      </c>
      <c r="G31" s="61">
        <v>49886</v>
      </c>
      <c r="H31" s="55">
        <f>G31/G28*100</f>
        <v>66.869520924372011</v>
      </c>
      <c r="I31" s="84">
        <v>17591</v>
      </c>
      <c r="J31" s="55">
        <f>I31/I28*100</f>
        <v>35.265932920350437</v>
      </c>
    </row>
    <row r="32" spans="1:10" s="344" customFormat="1">
      <c r="A32" s="386"/>
      <c r="B32" s="281" t="s">
        <v>180</v>
      </c>
      <c r="C32" s="68">
        <v>1619</v>
      </c>
      <c r="D32" s="54"/>
      <c r="E32" s="84">
        <v>2174</v>
      </c>
      <c r="F32" s="55"/>
      <c r="G32" s="68">
        <v>4299</v>
      </c>
      <c r="H32" s="55"/>
      <c r="I32" s="69">
        <v>2423</v>
      </c>
      <c r="J32" s="55"/>
    </row>
    <row r="33" spans="1:13" s="344" customFormat="1" ht="30">
      <c r="A33" s="385" t="s">
        <v>37</v>
      </c>
      <c r="B33" s="279" t="s">
        <v>182</v>
      </c>
      <c r="C33" s="46">
        <f>SUM(C34:C36)</f>
        <v>17276</v>
      </c>
      <c r="D33" s="47">
        <v>100</v>
      </c>
      <c r="E33" s="51">
        <v>25174</v>
      </c>
      <c r="F33" s="48">
        <v>100</v>
      </c>
      <c r="G33" s="74">
        <v>17012</v>
      </c>
      <c r="H33" s="48">
        <v>100</v>
      </c>
      <c r="I33" s="46">
        <f>SUM(I34:I36)</f>
        <v>10800</v>
      </c>
      <c r="J33" s="48">
        <v>100</v>
      </c>
    </row>
    <row r="34" spans="1:13" s="344" customFormat="1">
      <c r="A34" s="398"/>
      <c r="B34" s="195" t="s">
        <v>58</v>
      </c>
      <c r="C34" s="326">
        <v>1611</v>
      </c>
      <c r="D34" s="351">
        <f>C34/C33*100</f>
        <v>9.3250752489002089</v>
      </c>
      <c r="E34" s="84">
        <v>1364</v>
      </c>
      <c r="F34" s="88">
        <f>E34/E33*100</f>
        <v>5.4182887105744024</v>
      </c>
      <c r="G34" s="326">
        <v>1075</v>
      </c>
      <c r="H34" s="88">
        <f>G34/G33*100</f>
        <v>6.3190688925464382</v>
      </c>
      <c r="I34" s="84">
        <v>1058</v>
      </c>
      <c r="J34" s="88">
        <f>I34/I33*100</f>
        <v>9.7962962962962958</v>
      </c>
    </row>
    <row r="35" spans="1:13" s="344" customFormat="1">
      <c r="A35" s="398"/>
      <c r="B35" s="195" t="s">
        <v>59</v>
      </c>
      <c r="C35" s="67">
        <v>4379</v>
      </c>
      <c r="D35" s="54">
        <f>C35/C33*100</f>
        <v>25.347302616346379</v>
      </c>
      <c r="E35" s="67">
        <v>4771</v>
      </c>
      <c r="F35" s="55">
        <f>E35/E33*100</f>
        <v>18.952093429729086</v>
      </c>
      <c r="G35" s="67">
        <v>3283</v>
      </c>
      <c r="H35" s="55">
        <f>G35/G33*100</f>
        <v>19.298142487655774</v>
      </c>
      <c r="I35" s="67">
        <v>6512</v>
      </c>
      <c r="J35" s="55">
        <f>I35/I33*100</f>
        <v>60.296296296296291</v>
      </c>
    </row>
    <row r="36" spans="1:13" s="344" customFormat="1">
      <c r="A36" s="398"/>
      <c r="B36" s="195" t="s">
        <v>178</v>
      </c>
      <c r="C36" s="61">
        <v>11286</v>
      </c>
      <c r="D36" s="54">
        <f>C36/C33*100</f>
        <v>65.327622134753412</v>
      </c>
      <c r="E36" s="84">
        <v>19039</v>
      </c>
      <c r="F36" s="55">
        <f>E36/E33*100</f>
        <v>75.629617859696509</v>
      </c>
      <c r="G36" s="61">
        <v>12654</v>
      </c>
      <c r="H36" s="55">
        <f>G36/G33*100</f>
        <v>74.382788619797793</v>
      </c>
      <c r="I36" s="84">
        <v>3230</v>
      </c>
      <c r="J36" s="55">
        <f>I36/I33*100</f>
        <v>29.907407407407405</v>
      </c>
    </row>
    <row r="37" spans="1:13" s="344" customFormat="1" ht="15.75" thickBot="1">
      <c r="A37" s="399"/>
      <c r="B37" s="354" t="s">
        <v>180</v>
      </c>
      <c r="C37" s="76">
        <v>252</v>
      </c>
      <c r="D37" s="79"/>
      <c r="E37" s="78">
        <v>227</v>
      </c>
      <c r="F37" s="79"/>
      <c r="G37" s="76">
        <v>151</v>
      </c>
      <c r="H37" s="79"/>
      <c r="I37" s="78">
        <v>221</v>
      </c>
      <c r="J37" s="79"/>
    </row>
    <row r="38" spans="1:13" s="344" customFormat="1" ht="30.75" thickTop="1">
      <c r="A38" s="387" t="s">
        <v>3</v>
      </c>
      <c r="B38" s="279" t="s">
        <v>182</v>
      </c>
      <c r="C38" s="46">
        <f>SUM(C39:C41)</f>
        <v>510832</v>
      </c>
      <c r="D38" s="351">
        <v>100</v>
      </c>
      <c r="E38" s="84">
        <v>731967</v>
      </c>
      <c r="F38" s="88">
        <v>100</v>
      </c>
      <c r="G38" s="84">
        <v>713388</v>
      </c>
      <c r="H38" s="88">
        <v>100</v>
      </c>
      <c r="I38" s="46">
        <f>SUM(I39:I41)</f>
        <v>464977</v>
      </c>
      <c r="J38" s="88">
        <v>100</v>
      </c>
    </row>
    <row r="39" spans="1:13" s="344" customFormat="1">
      <c r="A39" s="387"/>
      <c r="B39" s="195" t="s">
        <v>58</v>
      </c>
      <c r="C39" s="84">
        <v>55074</v>
      </c>
      <c r="D39" s="351">
        <f>C39/C38*100</f>
        <v>10.781235318069346</v>
      </c>
      <c r="E39" s="84">
        <v>72708</v>
      </c>
      <c r="F39" s="88">
        <f>E39/E38*100</f>
        <v>9.9332346950067407</v>
      </c>
      <c r="G39" s="84">
        <v>55776</v>
      </c>
      <c r="H39" s="88">
        <f>G39/G38*100</f>
        <v>7.8184662483809646</v>
      </c>
      <c r="I39" s="84">
        <v>57583</v>
      </c>
      <c r="J39" s="88">
        <f>I39/I38*100</f>
        <v>12.384053404792066</v>
      </c>
    </row>
    <row r="40" spans="1:13" s="344" customFormat="1">
      <c r="A40" s="388"/>
      <c r="B40" s="195" t="s">
        <v>59</v>
      </c>
      <c r="C40" s="67">
        <v>57503</v>
      </c>
      <c r="D40" s="54">
        <f>C40/C38*100</f>
        <v>11.25673411219344</v>
      </c>
      <c r="E40" s="67">
        <v>64342</v>
      </c>
      <c r="F40" s="55">
        <f>E40/E38*100</f>
        <v>8.790286993812563</v>
      </c>
      <c r="G40" s="67">
        <v>70883</v>
      </c>
      <c r="H40" s="55">
        <f>G40/G38*100</f>
        <v>9.9361077001575584</v>
      </c>
      <c r="I40" s="67">
        <v>100068</v>
      </c>
      <c r="J40" s="55">
        <f>I40/I38*100</f>
        <v>21.52106448275936</v>
      </c>
    </row>
    <row r="41" spans="1:13" s="344" customFormat="1">
      <c r="A41" s="388"/>
      <c r="B41" s="195" t="s">
        <v>178</v>
      </c>
      <c r="C41" s="67">
        <v>398255</v>
      </c>
      <c r="D41" s="54">
        <f>C41/C38*100</f>
        <v>77.962030569737223</v>
      </c>
      <c r="E41" s="67">
        <v>594917</v>
      </c>
      <c r="F41" s="54">
        <f>E41/E38*100</f>
        <v>81.276478311180696</v>
      </c>
      <c r="G41" s="67">
        <v>586729</v>
      </c>
      <c r="H41" s="54">
        <f>G41/G38*100</f>
        <v>82.245426051461479</v>
      </c>
      <c r="I41" s="67">
        <v>307326</v>
      </c>
      <c r="J41" s="55">
        <f>I41/I38*100</f>
        <v>66.094882112448573</v>
      </c>
    </row>
    <row r="42" spans="1:13" s="344" customFormat="1">
      <c r="A42" s="388"/>
      <c r="B42" s="353" t="s">
        <v>180</v>
      </c>
      <c r="C42" s="68">
        <v>31041</v>
      </c>
      <c r="D42" s="90"/>
      <c r="E42" s="69">
        <v>31214</v>
      </c>
      <c r="F42" s="90"/>
      <c r="G42" s="68">
        <v>50515</v>
      </c>
      <c r="H42" s="90"/>
      <c r="I42" s="69">
        <v>30763</v>
      </c>
      <c r="J42" s="90"/>
    </row>
    <row r="43" spans="1:13" s="344" customFormat="1"/>
    <row r="45" spans="1:13">
      <c r="A45" s="377" t="s">
        <v>4</v>
      </c>
      <c r="B45" s="377"/>
      <c r="C45" s="377"/>
      <c r="D45" s="377"/>
      <c r="E45" s="377"/>
      <c r="F45" s="377"/>
      <c r="G45" s="377"/>
      <c r="H45" s="377"/>
      <c r="I45" s="377"/>
      <c r="J45" s="377"/>
      <c r="K45" s="377"/>
      <c r="L45" s="377"/>
      <c r="M45" s="377"/>
    </row>
    <row r="46" spans="1:13">
      <c r="A46" s="376" t="s">
        <v>138</v>
      </c>
      <c r="B46" s="378"/>
      <c r="C46" s="378"/>
      <c r="D46" s="378"/>
      <c r="E46" s="378"/>
      <c r="F46" s="378"/>
      <c r="G46" s="378"/>
      <c r="H46" s="378"/>
      <c r="I46" s="378"/>
      <c r="J46" s="378"/>
      <c r="K46" s="378"/>
      <c r="L46" s="378"/>
      <c r="M46" s="378"/>
    </row>
    <row r="47" spans="1:13">
      <c r="A47" s="378"/>
      <c r="B47" s="378"/>
      <c r="C47" s="378"/>
      <c r="D47" s="378"/>
      <c r="E47" s="378"/>
      <c r="F47" s="378"/>
      <c r="G47" s="378"/>
      <c r="H47" s="378"/>
      <c r="I47" s="378"/>
      <c r="J47" s="378"/>
      <c r="K47" s="378"/>
      <c r="L47" s="378"/>
      <c r="M47" s="378"/>
    </row>
    <row r="48" spans="1:13">
      <c r="A48" s="378"/>
      <c r="B48" s="378"/>
      <c r="C48" s="378"/>
      <c r="D48" s="378"/>
      <c r="E48" s="378"/>
      <c r="F48" s="378"/>
      <c r="G48" s="378"/>
      <c r="H48" s="378"/>
      <c r="I48" s="378"/>
      <c r="J48" s="378"/>
      <c r="K48" s="378"/>
      <c r="L48" s="378"/>
      <c r="M48" s="378"/>
    </row>
    <row r="49" spans="1:13">
      <c r="A49" s="378"/>
      <c r="B49" s="378"/>
      <c r="C49" s="378"/>
      <c r="D49" s="378"/>
      <c r="E49" s="378"/>
      <c r="F49" s="378"/>
      <c r="G49" s="378"/>
      <c r="H49" s="378"/>
      <c r="I49" s="378"/>
      <c r="J49" s="378"/>
      <c r="K49" s="378"/>
      <c r="L49" s="378"/>
      <c r="M49" s="378"/>
    </row>
    <row r="50" spans="1:13">
      <c r="A50" s="378"/>
      <c r="B50" s="378"/>
      <c r="C50" s="378"/>
      <c r="D50" s="378"/>
      <c r="E50" s="378"/>
      <c r="F50" s="378"/>
      <c r="G50" s="378"/>
      <c r="H50" s="378"/>
      <c r="I50" s="378"/>
      <c r="J50" s="378"/>
      <c r="K50" s="378"/>
      <c r="L50" s="378"/>
      <c r="M50" s="378"/>
    </row>
    <row r="51" spans="1:13">
      <c r="A51" s="378"/>
      <c r="B51" s="378"/>
      <c r="C51" s="378"/>
      <c r="D51" s="378"/>
      <c r="E51" s="378"/>
      <c r="F51" s="378"/>
      <c r="G51" s="378"/>
      <c r="H51" s="378"/>
      <c r="I51" s="378"/>
      <c r="J51" s="378"/>
      <c r="K51" s="378"/>
      <c r="L51" s="378"/>
      <c r="M51" s="378"/>
    </row>
    <row r="52" spans="1:13">
      <c r="A52" s="378"/>
      <c r="B52" s="378"/>
      <c r="C52" s="378"/>
      <c r="D52" s="378"/>
      <c r="E52" s="378"/>
      <c r="F52" s="378"/>
      <c r="G52" s="378"/>
      <c r="H52" s="378"/>
      <c r="I52" s="378"/>
      <c r="J52" s="378"/>
      <c r="K52" s="378"/>
      <c r="L52" s="378"/>
      <c r="M52" s="378"/>
    </row>
    <row r="53" spans="1:13">
      <c r="A53" s="378"/>
      <c r="B53" s="378"/>
      <c r="C53" s="378"/>
      <c r="D53" s="378"/>
      <c r="E53" s="378"/>
      <c r="F53" s="378"/>
      <c r="G53" s="378"/>
      <c r="H53" s="378"/>
      <c r="I53" s="378"/>
      <c r="J53" s="378"/>
      <c r="K53" s="378"/>
      <c r="L53" s="378"/>
      <c r="M53" s="378"/>
    </row>
    <row r="55" spans="1:13">
      <c r="A55" s="5" t="s">
        <v>5</v>
      </c>
    </row>
  </sheetData>
  <mergeCells count="18">
    <mergeCell ref="A23:A27"/>
    <mergeCell ref="A16:B17"/>
    <mergeCell ref="A1:M1"/>
    <mergeCell ref="A3:M3"/>
    <mergeCell ref="A4:M7"/>
    <mergeCell ref="A8:M8"/>
    <mergeCell ref="A9:M12"/>
    <mergeCell ref="A13:M13"/>
    <mergeCell ref="C16:D16"/>
    <mergeCell ref="E16:F16"/>
    <mergeCell ref="G16:H16"/>
    <mergeCell ref="I16:J16"/>
    <mergeCell ref="A18:A22"/>
    <mergeCell ref="A45:M45"/>
    <mergeCell ref="A46:M53"/>
    <mergeCell ref="A28:A32"/>
    <mergeCell ref="A33:A37"/>
    <mergeCell ref="A38:A42"/>
  </mergeCells>
  <hyperlinks>
    <hyperlink ref="A55" location="Titelseite!A1" display="zurück zum Inhaltsverzeichnis" xr:uid="{79304330-83E8-4D5D-9EF8-B631EF0ECAAA}"/>
  </hyperlinks>
  <pageMargins left="0.7" right="0.7" top="0.78740157499999996" bottom="0.78740157499999996" header="0.3" footer="0.3"/>
  <ignoredErrors>
    <ignoredError sqref="C18:I4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L40"/>
  <sheetViews>
    <sheetView zoomScaleNormal="100" workbookViewId="0">
      <selection activeCell="A39" sqref="A39"/>
    </sheetView>
  </sheetViews>
  <sheetFormatPr baseColWidth="10" defaultRowHeight="15"/>
  <cols>
    <col min="1" max="1" width="12.140625" customWidth="1"/>
    <col min="2" max="2" width="35.28515625" customWidth="1"/>
    <col min="3" max="3" width="0" hidden="1" customWidth="1"/>
    <col min="4" max="4" width="9.28515625" hidden="1" customWidth="1"/>
    <col min="5" max="39" width="9.7109375" customWidth="1"/>
  </cols>
  <sheetData>
    <row r="1" spans="1:24" ht="18.75">
      <c r="A1" s="392" t="s">
        <v>186</v>
      </c>
      <c r="B1" s="392"/>
      <c r="C1" s="392"/>
      <c r="D1" s="392"/>
      <c r="E1" s="392"/>
      <c r="F1" s="392"/>
      <c r="G1" s="392"/>
      <c r="H1" s="392"/>
      <c r="I1" s="392"/>
      <c r="J1" s="392"/>
      <c r="K1" s="392"/>
      <c r="L1" s="392"/>
      <c r="M1" s="392"/>
      <c r="N1" s="392"/>
      <c r="O1" s="392"/>
      <c r="P1" s="392"/>
      <c r="Q1" s="392"/>
      <c r="R1" s="392"/>
      <c r="S1" s="392"/>
      <c r="T1" s="392"/>
      <c r="U1" s="392"/>
      <c r="V1" s="392"/>
      <c r="W1" s="392"/>
      <c r="X1" s="392"/>
    </row>
    <row r="3" spans="1:24"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row>
    <row r="4" spans="1:24" ht="15" customHeight="1">
      <c r="A4" s="376" t="s">
        <v>64</v>
      </c>
      <c r="B4" s="376"/>
      <c r="C4" s="376"/>
      <c r="D4" s="376"/>
      <c r="E4" s="376"/>
      <c r="F4" s="376"/>
      <c r="G4" s="376"/>
      <c r="H4" s="376"/>
      <c r="I4" s="376"/>
      <c r="J4" s="376"/>
      <c r="K4" s="376"/>
      <c r="L4" s="376"/>
      <c r="M4" s="376"/>
      <c r="N4" s="376"/>
      <c r="O4" s="376"/>
      <c r="P4" s="376"/>
      <c r="Q4" s="376"/>
      <c r="R4" s="376"/>
      <c r="S4" s="376"/>
      <c r="T4" s="376"/>
      <c r="U4" s="376"/>
      <c r="V4" s="376"/>
      <c r="W4" s="376"/>
      <c r="X4" s="376"/>
    </row>
    <row r="5" spans="1:24">
      <c r="A5" s="376"/>
      <c r="B5" s="376"/>
      <c r="C5" s="376"/>
      <c r="D5" s="376"/>
      <c r="E5" s="376"/>
      <c r="F5" s="376"/>
      <c r="G5" s="376"/>
      <c r="H5" s="376"/>
      <c r="I5" s="376"/>
      <c r="J5" s="376"/>
      <c r="K5" s="376"/>
      <c r="L5" s="376"/>
      <c r="M5" s="376"/>
      <c r="N5" s="376"/>
      <c r="O5" s="376"/>
      <c r="P5" s="376"/>
      <c r="Q5" s="376"/>
      <c r="R5" s="376"/>
      <c r="S5" s="376"/>
      <c r="T5" s="376"/>
      <c r="U5" s="376"/>
      <c r="V5" s="376"/>
      <c r="W5" s="376"/>
      <c r="X5" s="376"/>
    </row>
    <row r="6" spans="1:24">
      <c r="A6" s="376"/>
      <c r="B6" s="376"/>
      <c r="C6" s="376"/>
      <c r="D6" s="376"/>
      <c r="E6" s="376"/>
      <c r="F6" s="376"/>
      <c r="G6" s="376"/>
      <c r="H6" s="376"/>
      <c r="I6" s="376"/>
      <c r="J6" s="376"/>
      <c r="K6" s="376"/>
      <c r="L6" s="376"/>
      <c r="M6" s="376"/>
      <c r="N6" s="376"/>
      <c r="O6" s="376"/>
      <c r="P6" s="376"/>
      <c r="Q6" s="376"/>
      <c r="R6" s="376"/>
      <c r="S6" s="376"/>
      <c r="T6" s="376"/>
      <c r="U6" s="376"/>
      <c r="V6" s="376"/>
      <c r="W6" s="376"/>
      <c r="X6" s="376"/>
    </row>
    <row r="7" spans="1:24">
      <c r="A7" s="376"/>
      <c r="B7" s="376"/>
      <c r="C7" s="376"/>
      <c r="D7" s="376"/>
      <c r="E7" s="376"/>
      <c r="F7" s="376"/>
      <c r="G7" s="376"/>
      <c r="H7" s="376"/>
      <c r="I7" s="376"/>
      <c r="J7" s="376"/>
      <c r="K7" s="376"/>
      <c r="L7" s="376"/>
      <c r="M7" s="376"/>
      <c r="N7" s="376"/>
      <c r="O7" s="376"/>
      <c r="P7" s="376"/>
      <c r="Q7" s="376"/>
      <c r="R7" s="376"/>
      <c r="S7" s="376"/>
      <c r="T7" s="376"/>
      <c r="U7" s="376"/>
      <c r="V7" s="376"/>
      <c r="W7" s="376"/>
      <c r="X7" s="376"/>
    </row>
    <row r="8" spans="1:24"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row>
    <row r="9" spans="1:24" ht="15" customHeight="1">
      <c r="A9" s="376" t="s">
        <v>83</v>
      </c>
      <c r="B9" s="376"/>
      <c r="C9" s="376"/>
      <c r="D9" s="376"/>
      <c r="E9" s="376"/>
      <c r="F9" s="376"/>
      <c r="G9" s="376"/>
      <c r="H9" s="376"/>
      <c r="I9" s="376"/>
      <c r="J9" s="376"/>
      <c r="K9" s="376"/>
      <c r="L9" s="376"/>
      <c r="M9" s="376"/>
      <c r="N9" s="376"/>
      <c r="O9" s="376"/>
      <c r="P9" s="376"/>
      <c r="Q9" s="376"/>
      <c r="R9" s="376"/>
      <c r="S9" s="376"/>
      <c r="T9" s="376"/>
      <c r="U9" s="376"/>
      <c r="V9" s="376"/>
      <c r="W9" s="376"/>
      <c r="X9" s="376"/>
    </row>
    <row r="10" spans="1:24">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row>
    <row r="11" spans="1:24">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row>
    <row r="12" spans="1:24">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row>
    <row r="13" spans="1:24"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row>
    <row r="15" spans="1:24">
      <c r="A15" s="2" t="s">
        <v>156</v>
      </c>
      <c r="B15" s="2"/>
      <c r="C15" s="7"/>
      <c r="D15" s="7"/>
      <c r="E15" s="7"/>
      <c r="F15" s="7"/>
      <c r="G15" s="1"/>
      <c r="H15" s="1"/>
      <c r="I15" s="1"/>
      <c r="J15" s="1"/>
      <c r="K15" s="1"/>
      <c r="L15" s="1"/>
      <c r="M15" s="1"/>
      <c r="N15" s="1"/>
      <c r="O15" s="1"/>
      <c r="P15" s="1"/>
      <c r="Q15" s="1"/>
      <c r="R15" s="1"/>
      <c r="S15" s="1"/>
      <c r="T15" s="402"/>
      <c r="U15" s="402"/>
      <c r="V15" s="402"/>
      <c r="W15" s="402"/>
      <c r="X15" s="402"/>
    </row>
    <row r="16" spans="1:24">
      <c r="A16" s="394"/>
      <c r="B16" s="395"/>
      <c r="C16" s="390">
        <v>2010</v>
      </c>
      <c r="D16" s="382"/>
      <c r="E16" s="381">
        <v>2011</v>
      </c>
      <c r="F16" s="381"/>
      <c r="G16" s="390">
        <v>2012</v>
      </c>
      <c r="H16" s="382"/>
      <c r="I16" s="381">
        <v>2013</v>
      </c>
      <c r="J16" s="381"/>
      <c r="K16" s="390">
        <v>2014</v>
      </c>
      <c r="L16" s="382"/>
      <c r="M16" s="381">
        <v>2015</v>
      </c>
      <c r="N16" s="381"/>
      <c r="O16" s="390">
        <v>2016</v>
      </c>
      <c r="P16" s="382"/>
      <c r="Q16" s="381">
        <v>2017</v>
      </c>
      <c r="R16" s="381"/>
      <c r="S16" s="390">
        <v>2018</v>
      </c>
      <c r="T16" s="382"/>
      <c r="U16" s="390">
        <v>2019</v>
      </c>
      <c r="V16" s="382"/>
      <c r="W16" s="390">
        <v>2020</v>
      </c>
      <c r="X16" s="382"/>
    </row>
    <row r="17" spans="1:116" s="11" customFormat="1" ht="30">
      <c r="A17" s="396"/>
      <c r="B17" s="397"/>
      <c r="C17" s="42" t="s">
        <v>49</v>
      </c>
      <c r="D17" s="197" t="s">
        <v>47</v>
      </c>
      <c r="E17" s="42" t="s">
        <v>49</v>
      </c>
      <c r="F17" s="197" t="s">
        <v>47</v>
      </c>
      <c r="G17" s="42" t="s">
        <v>49</v>
      </c>
      <c r="H17" s="197" t="s">
        <v>47</v>
      </c>
      <c r="I17" s="42" t="s">
        <v>49</v>
      </c>
      <c r="J17" s="197" t="s">
        <v>47</v>
      </c>
      <c r="K17" s="42" t="s">
        <v>49</v>
      </c>
      <c r="L17" s="197" t="s">
        <v>47</v>
      </c>
      <c r="M17" s="42" t="s">
        <v>49</v>
      </c>
      <c r="N17" s="197" t="s">
        <v>47</v>
      </c>
      <c r="O17" s="42" t="s">
        <v>49</v>
      </c>
      <c r="P17" s="197" t="s">
        <v>47</v>
      </c>
      <c r="Q17" s="42" t="s">
        <v>49</v>
      </c>
      <c r="R17" s="197" t="s">
        <v>47</v>
      </c>
      <c r="S17" s="42" t="s">
        <v>49</v>
      </c>
      <c r="T17" s="197" t="s">
        <v>47</v>
      </c>
      <c r="U17" s="42" t="s">
        <v>49</v>
      </c>
      <c r="V17" s="197" t="s">
        <v>47</v>
      </c>
      <c r="W17" s="42" t="s">
        <v>49</v>
      </c>
      <c r="X17" s="197" t="s">
        <v>47</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row>
    <row r="18" spans="1:116" ht="30">
      <c r="A18" s="385" t="s">
        <v>35</v>
      </c>
      <c r="B18" s="281" t="s">
        <v>169</v>
      </c>
      <c r="C18" s="46">
        <v>33208</v>
      </c>
      <c r="D18" s="283">
        <v>100</v>
      </c>
      <c r="E18" s="49">
        <v>33457</v>
      </c>
      <c r="F18" s="283">
        <v>100</v>
      </c>
      <c r="G18" s="46">
        <v>33604</v>
      </c>
      <c r="H18" s="283">
        <v>100</v>
      </c>
      <c r="I18" s="49">
        <v>33690</v>
      </c>
      <c r="J18" s="283">
        <v>100</v>
      </c>
      <c r="K18" s="46">
        <v>34267</v>
      </c>
      <c r="L18" s="283">
        <v>100</v>
      </c>
      <c r="M18" s="49">
        <v>35042</v>
      </c>
      <c r="N18" s="283">
        <v>100</v>
      </c>
      <c r="O18" s="46">
        <v>35938</v>
      </c>
      <c r="P18" s="283">
        <v>100</v>
      </c>
      <c r="Q18" s="49">
        <v>36171</v>
      </c>
      <c r="R18" s="283">
        <v>100</v>
      </c>
      <c r="S18" s="73">
        <v>36264</v>
      </c>
      <c r="T18" s="283">
        <v>100</v>
      </c>
      <c r="U18" s="51">
        <v>36240</v>
      </c>
      <c r="V18" s="283">
        <v>100</v>
      </c>
      <c r="W18" s="51">
        <v>36160</v>
      </c>
      <c r="X18" s="283">
        <v>100</v>
      </c>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row>
    <row r="19" spans="1:116">
      <c r="A19" s="386"/>
      <c r="B19" s="196" t="s">
        <v>168</v>
      </c>
      <c r="C19" s="241">
        <v>6290</v>
      </c>
      <c r="D19" s="242">
        <f>C19/C18*100</f>
        <v>18.9412189833775</v>
      </c>
      <c r="E19" s="243">
        <v>6240</v>
      </c>
      <c r="F19" s="244">
        <f>E19/E18*100</f>
        <v>18.650805511552139</v>
      </c>
      <c r="G19" s="241">
        <v>6068</v>
      </c>
      <c r="H19" s="242">
        <f>G19/G18*100</f>
        <v>18.057374122128316</v>
      </c>
      <c r="I19" s="243">
        <v>5979</v>
      </c>
      <c r="J19" s="244">
        <f>I19/I18*100</f>
        <v>17.747105966162067</v>
      </c>
      <c r="K19" s="241">
        <v>5764</v>
      </c>
      <c r="L19" s="242">
        <f>K19/K18*100</f>
        <v>16.82084804622523</v>
      </c>
      <c r="M19" s="243">
        <v>5927</v>
      </c>
      <c r="N19" s="244">
        <f>M19/M18*100</f>
        <v>16.913988927572625</v>
      </c>
      <c r="O19" s="241">
        <v>5862</v>
      </c>
      <c r="P19" s="242">
        <f>O19/O18*100</f>
        <v>16.311425232344593</v>
      </c>
      <c r="Q19" s="243">
        <v>5913</v>
      </c>
      <c r="R19" s="244">
        <f>Q19/Q18*100</f>
        <v>16.34735008708634</v>
      </c>
      <c r="S19" s="241">
        <v>5975</v>
      </c>
      <c r="T19" s="242">
        <f>S19/S18*100</f>
        <v>16.476395323185528</v>
      </c>
      <c r="U19" s="241">
        <v>6122</v>
      </c>
      <c r="V19" s="242">
        <f>U19/U18*100</f>
        <v>16.892935982339957</v>
      </c>
      <c r="W19" s="241">
        <v>4241</v>
      </c>
      <c r="X19" s="242">
        <f>W19/W18*100</f>
        <v>11.728429203539822</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row>
    <row r="20" spans="1:116" ht="30">
      <c r="A20" s="385" t="s">
        <v>38</v>
      </c>
      <c r="B20" s="281" t="s">
        <v>169</v>
      </c>
      <c r="C20" s="238">
        <v>17155</v>
      </c>
      <c r="D20" s="283">
        <v>100</v>
      </c>
      <c r="E20" s="245">
        <v>17175</v>
      </c>
      <c r="F20" s="283">
        <v>100</v>
      </c>
      <c r="G20" s="51">
        <v>17260</v>
      </c>
      <c r="H20" s="283">
        <v>100</v>
      </c>
      <c r="I20" s="64">
        <v>17401</v>
      </c>
      <c r="J20" s="283">
        <v>100</v>
      </c>
      <c r="K20" s="74">
        <v>17678</v>
      </c>
      <c r="L20" s="283">
        <v>100</v>
      </c>
      <c r="M20" s="64">
        <v>18158</v>
      </c>
      <c r="N20" s="283">
        <v>100</v>
      </c>
      <c r="O20" s="51">
        <v>18695</v>
      </c>
      <c r="P20" s="283">
        <v>100</v>
      </c>
      <c r="Q20" s="246">
        <v>18936</v>
      </c>
      <c r="R20" s="283">
        <v>100</v>
      </c>
      <c r="S20" s="74">
        <v>19097</v>
      </c>
      <c r="T20" s="283">
        <v>100</v>
      </c>
      <c r="U20" s="51">
        <v>19119</v>
      </c>
      <c r="V20" s="283">
        <v>100</v>
      </c>
      <c r="W20" s="51">
        <v>18987</v>
      </c>
      <c r="X20" s="283">
        <v>100</v>
      </c>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row>
    <row r="21" spans="1:116">
      <c r="A21" s="386"/>
      <c r="B21" s="196" t="s">
        <v>168</v>
      </c>
      <c r="C21" s="241">
        <v>3275</v>
      </c>
      <c r="D21" s="242">
        <f>C21/C20*100</f>
        <v>19.090644127076654</v>
      </c>
      <c r="E21" s="243">
        <v>3139</v>
      </c>
      <c r="F21" s="244">
        <f>E21/E20*100</f>
        <v>18.276564774381367</v>
      </c>
      <c r="G21" s="241">
        <v>3087</v>
      </c>
      <c r="H21" s="242">
        <f>G21/G20*100</f>
        <v>17.885283893395133</v>
      </c>
      <c r="I21" s="243">
        <v>3004</v>
      </c>
      <c r="J21" s="244">
        <f>I21/I20*100</f>
        <v>17.263375668065052</v>
      </c>
      <c r="K21" s="241">
        <v>3104</v>
      </c>
      <c r="L21" s="242">
        <f>K21/K20*100</f>
        <v>17.558547346984955</v>
      </c>
      <c r="M21" s="243">
        <v>3383</v>
      </c>
      <c r="N21" s="244">
        <f>M21/M20*100</f>
        <v>18.630906487498621</v>
      </c>
      <c r="O21" s="241">
        <v>3522</v>
      </c>
      <c r="P21" s="242">
        <f>O21/O20*100</f>
        <v>18.839261834715167</v>
      </c>
      <c r="Q21" s="243">
        <v>3432</v>
      </c>
      <c r="R21" s="244">
        <f>Q21/Q20*100</f>
        <v>18.124207858048162</v>
      </c>
      <c r="S21" s="241">
        <v>3646</v>
      </c>
      <c r="T21" s="242">
        <f>S21/S20*100</f>
        <v>19.092003979682673</v>
      </c>
      <c r="U21" s="241">
        <v>3952</v>
      </c>
      <c r="V21" s="242">
        <f>U21/U20*100</f>
        <v>20.670537161985457</v>
      </c>
      <c r="W21" s="241">
        <v>3135</v>
      </c>
      <c r="X21" s="242">
        <f>W21/W20*100</f>
        <v>16.51129720334966</v>
      </c>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row>
    <row r="22" spans="1:116" ht="30">
      <c r="A22" s="385" t="s">
        <v>36</v>
      </c>
      <c r="B22" s="281" t="s">
        <v>169</v>
      </c>
      <c r="C22" s="73">
        <v>78387</v>
      </c>
      <c r="D22" s="283">
        <v>100</v>
      </c>
      <c r="E22" s="64">
        <v>79751</v>
      </c>
      <c r="F22" s="283">
        <v>100</v>
      </c>
      <c r="G22" s="51">
        <v>81458</v>
      </c>
      <c r="H22" s="283">
        <v>100</v>
      </c>
      <c r="I22" s="64">
        <v>83700</v>
      </c>
      <c r="J22" s="283">
        <v>100</v>
      </c>
      <c r="K22" s="73">
        <v>86572</v>
      </c>
      <c r="L22" s="283">
        <v>100</v>
      </c>
      <c r="M22" s="64">
        <v>89251</v>
      </c>
      <c r="N22" s="283">
        <v>100</v>
      </c>
      <c r="O22" s="51">
        <v>91937</v>
      </c>
      <c r="P22" s="283">
        <v>100</v>
      </c>
      <c r="Q22" s="50">
        <v>93974</v>
      </c>
      <c r="R22" s="283">
        <v>100</v>
      </c>
      <c r="S22" s="73">
        <v>95546</v>
      </c>
      <c r="T22" s="283">
        <v>100</v>
      </c>
      <c r="U22" s="73">
        <v>96848</v>
      </c>
      <c r="V22" s="283">
        <v>100</v>
      </c>
      <c r="W22" s="73">
        <v>96457</v>
      </c>
      <c r="X22" s="283">
        <v>100</v>
      </c>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row>
    <row r="23" spans="1:116">
      <c r="A23" s="386"/>
      <c r="B23" s="196" t="s">
        <v>168</v>
      </c>
      <c r="C23" s="241">
        <v>14197</v>
      </c>
      <c r="D23" s="242">
        <f>C23/C22*100</f>
        <v>18.111421536734408</v>
      </c>
      <c r="E23" s="243">
        <v>14892</v>
      </c>
      <c r="F23" s="244">
        <f>E23/E22*100</f>
        <v>18.673120086268511</v>
      </c>
      <c r="G23" s="241">
        <v>14572</v>
      </c>
      <c r="H23" s="242">
        <f>G23/G22*100</f>
        <v>17.888973458714922</v>
      </c>
      <c r="I23" s="243">
        <v>14916</v>
      </c>
      <c r="J23" s="244">
        <f>I23/I22*100</f>
        <v>17.820788530465951</v>
      </c>
      <c r="K23" s="241">
        <v>15476</v>
      </c>
      <c r="L23" s="242">
        <f>K23/K22*100</f>
        <v>17.876449660398279</v>
      </c>
      <c r="M23" s="243">
        <v>16012</v>
      </c>
      <c r="N23" s="244">
        <f>M23/M22*100</f>
        <v>17.940415233442764</v>
      </c>
      <c r="O23" s="241">
        <v>16714</v>
      </c>
      <c r="P23" s="242">
        <f>O23/O22*100</f>
        <v>18.179840542980518</v>
      </c>
      <c r="Q23" s="243">
        <v>17096</v>
      </c>
      <c r="R23" s="244">
        <f>Q23/Q22*100</f>
        <v>18.19226594589993</v>
      </c>
      <c r="S23" s="241">
        <v>17256</v>
      </c>
      <c r="T23" s="242">
        <f>S23/S22*100</f>
        <v>18.060410692232015</v>
      </c>
      <c r="U23" s="241">
        <v>17433</v>
      </c>
      <c r="V23" s="242">
        <f>U23/U22*100</f>
        <v>18.000371716504212</v>
      </c>
      <c r="W23" s="241">
        <v>13113</v>
      </c>
      <c r="X23" s="242">
        <f>W23/W22*100</f>
        <v>13.594658759861908</v>
      </c>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row>
    <row r="24" spans="1:116" ht="30">
      <c r="A24" s="385" t="s">
        <v>37</v>
      </c>
      <c r="B24" s="281" t="s">
        <v>169</v>
      </c>
      <c r="C24" s="74">
        <v>15472</v>
      </c>
      <c r="D24" s="283">
        <v>100</v>
      </c>
      <c r="E24" s="64">
        <v>15737</v>
      </c>
      <c r="F24" s="283">
        <v>100</v>
      </c>
      <c r="G24" s="51">
        <v>16002</v>
      </c>
      <c r="H24" s="283">
        <v>100</v>
      </c>
      <c r="I24" s="64">
        <v>16301</v>
      </c>
      <c r="J24" s="283">
        <v>100</v>
      </c>
      <c r="K24" s="74">
        <v>16567</v>
      </c>
      <c r="L24" s="283">
        <v>100</v>
      </c>
      <c r="M24" s="64">
        <v>16952</v>
      </c>
      <c r="N24" s="283">
        <v>100</v>
      </c>
      <c r="O24" s="51">
        <v>17310</v>
      </c>
      <c r="P24" s="283">
        <v>100</v>
      </c>
      <c r="Q24" s="246">
        <v>17491</v>
      </c>
      <c r="R24" s="283">
        <v>100</v>
      </c>
      <c r="S24" s="74">
        <v>17917</v>
      </c>
      <c r="T24" s="283">
        <v>100</v>
      </c>
      <c r="U24" s="74">
        <v>18145</v>
      </c>
      <c r="V24" s="283">
        <v>100</v>
      </c>
      <c r="W24" s="74">
        <v>18188</v>
      </c>
      <c r="X24" s="283">
        <v>100</v>
      </c>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row>
    <row r="25" spans="1:116" ht="15.75" thickBot="1">
      <c r="A25" s="399"/>
      <c r="B25" s="75" t="s">
        <v>168</v>
      </c>
      <c r="C25" s="285">
        <v>3532</v>
      </c>
      <c r="D25" s="286">
        <f>C25/C24*100</f>
        <v>22.828335056876938</v>
      </c>
      <c r="E25" s="287">
        <v>3312</v>
      </c>
      <c r="F25" s="288">
        <f>E25/E24*100</f>
        <v>21.045942682849336</v>
      </c>
      <c r="G25" s="285">
        <v>3083</v>
      </c>
      <c r="H25" s="286">
        <f>G25/G24*100</f>
        <v>19.266341707286589</v>
      </c>
      <c r="I25" s="287">
        <v>3144</v>
      </c>
      <c r="J25" s="288">
        <f>I25/I24*100</f>
        <v>19.287160296914298</v>
      </c>
      <c r="K25" s="285">
        <v>2551</v>
      </c>
      <c r="L25" s="286">
        <f>K25/K24*100</f>
        <v>15.398080521518681</v>
      </c>
      <c r="M25" s="287">
        <v>2962</v>
      </c>
      <c r="N25" s="288">
        <f>M25/M24*100</f>
        <v>17.472864558754129</v>
      </c>
      <c r="O25" s="285">
        <v>3217</v>
      </c>
      <c r="P25" s="286">
        <f>O25/O24*100</f>
        <v>18.58463316002311</v>
      </c>
      <c r="Q25" s="287">
        <v>3506</v>
      </c>
      <c r="R25" s="288">
        <f>Q25/Q24*100</f>
        <v>20.044594362815165</v>
      </c>
      <c r="S25" s="285">
        <v>3676</v>
      </c>
      <c r="T25" s="286">
        <f>S25/S24*100</f>
        <v>20.51682759390523</v>
      </c>
      <c r="U25" s="285">
        <v>3429</v>
      </c>
      <c r="V25" s="286">
        <f>U25/U24*100</f>
        <v>18.897767980159824</v>
      </c>
      <c r="W25" s="285">
        <v>2653</v>
      </c>
      <c r="X25" s="286">
        <f>W25/W24*100</f>
        <v>14.58654057620409</v>
      </c>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row>
    <row r="26" spans="1:116" ht="30.75" thickTop="1">
      <c r="A26" s="401" t="s">
        <v>3</v>
      </c>
      <c r="B26" s="281" t="s">
        <v>169</v>
      </c>
      <c r="C26" s="84">
        <v>708000</v>
      </c>
      <c r="D26" s="284">
        <v>100</v>
      </c>
      <c r="E26" s="87">
        <v>688112</v>
      </c>
      <c r="F26" s="284">
        <v>100</v>
      </c>
      <c r="G26" s="84">
        <v>694911</v>
      </c>
      <c r="H26" s="284">
        <v>100</v>
      </c>
      <c r="I26" s="87">
        <v>692134</v>
      </c>
      <c r="J26" s="284">
        <v>100</v>
      </c>
      <c r="K26" s="84">
        <v>702157</v>
      </c>
      <c r="L26" s="284">
        <v>100</v>
      </c>
      <c r="M26" s="87">
        <v>718743</v>
      </c>
      <c r="N26" s="284">
        <v>100</v>
      </c>
      <c r="O26" s="84">
        <v>735136</v>
      </c>
      <c r="P26" s="284">
        <v>100</v>
      </c>
      <c r="Q26" s="87">
        <v>745761</v>
      </c>
      <c r="R26" s="284">
        <v>100</v>
      </c>
      <c r="S26" s="84">
        <v>755228</v>
      </c>
      <c r="T26" s="284">
        <v>100</v>
      </c>
      <c r="U26" s="84">
        <v>763869</v>
      </c>
      <c r="V26" s="284">
        <v>100</v>
      </c>
      <c r="W26" s="84">
        <v>768752</v>
      </c>
      <c r="X26" s="284">
        <v>100</v>
      </c>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row>
    <row r="27" spans="1:116">
      <c r="A27" s="387"/>
      <c r="B27" s="196" t="s">
        <v>168</v>
      </c>
      <c r="C27" s="68">
        <v>100458</v>
      </c>
      <c r="D27" s="247">
        <f>C27/C26*100</f>
        <v>14.188983050847456</v>
      </c>
      <c r="E27" s="71">
        <v>97058</v>
      </c>
      <c r="F27" s="248">
        <f>E27/E26*100</f>
        <v>14.104971283744508</v>
      </c>
      <c r="G27" s="69">
        <v>97968</v>
      </c>
      <c r="H27" s="247">
        <f>G27/G26*100</f>
        <v>14.097920453122775</v>
      </c>
      <c r="I27" s="71">
        <v>92829</v>
      </c>
      <c r="J27" s="247">
        <f>I27/I26*100</f>
        <v>13.411998254673227</v>
      </c>
      <c r="K27" s="70">
        <v>88309</v>
      </c>
      <c r="L27" s="247">
        <f>K27/K26*100</f>
        <v>12.576816865743702</v>
      </c>
      <c r="M27" s="71">
        <v>88110</v>
      </c>
      <c r="N27" s="247">
        <f>M27/M26*100</f>
        <v>12.258901999741214</v>
      </c>
      <c r="O27" s="70">
        <v>91415</v>
      </c>
      <c r="P27" s="247">
        <f>O27/O26*100</f>
        <v>12.43511404692465</v>
      </c>
      <c r="Q27" s="71">
        <v>93330</v>
      </c>
      <c r="R27" s="248">
        <f>Q27/Q26*100</f>
        <v>12.514733272455922</v>
      </c>
      <c r="S27" s="68">
        <v>95421</v>
      </c>
      <c r="T27" s="247">
        <f>S27/S26*100</f>
        <v>12.634727525992151</v>
      </c>
      <c r="U27" s="68">
        <v>96133</v>
      </c>
      <c r="V27" s="247">
        <f>U27/U26*100</f>
        <v>12.585011304294321</v>
      </c>
      <c r="W27" s="68">
        <v>87343</v>
      </c>
      <c r="X27" s="247">
        <f>W27/W26*100</f>
        <v>11.361661498116428</v>
      </c>
    </row>
    <row r="28" spans="1:116">
      <c r="A28" s="30"/>
      <c r="B28" s="16"/>
      <c r="C28" s="20"/>
      <c r="D28" s="27"/>
      <c r="E28" s="19"/>
      <c r="F28" s="27"/>
      <c r="G28" s="19"/>
      <c r="H28" s="27"/>
      <c r="I28" s="19"/>
      <c r="J28" s="27"/>
      <c r="K28" s="20"/>
      <c r="L28" s="27"/>
      <c r="M28" s="19"/>
      <c r="N28" s="27"/>
      <c r="O28" s="19"/>
      <c r="P28" s="27"/>
      <c r="Q28" s="31"/>
      <c r="R28" s="27"/>
      <c r="S28" s="20"/>
      <c r="T28" s="27"/>
      <c r="U28" s="20"/>
      <c r="V28" s="27"/>
    </row>
    <row r="30" spans="1:116">
      <c r="A30" s="377" t="s">
        <v>4</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row>
    <row r="31" spans="1:116">
      <c r="A31" s="378" t="s">
        <v>192</v>
      </c>
      <c r="B31" s="378"/>
      <c r="C31" s="378"/>
      <c r="D31" s="378"/>
      <c r="E31" s="378"/>
      <c r="F31" s="378"/>
      <c r="G31" s="378"/>
      <c r="H31" s="378"/>
      <c r="I31" s="378"/>
      <c r="J31" s="378"/>
      <c r="K31" s="378"/>
      <c r="L31" s="378"/>
      <c r="M31" s="378"/>
      <c r="N31" s="378"/>
      <c r="O31" s="378"/>
      <c r="P31" s="378"/>
      <c r="Q31" s="378"/>
      <c r="R31" s="378"/>
      <c r="S31" s="378"/>
      <c r="T31" s="378"/>
      <c r="U31" s="378"/>
      <c r="V31" s="378"/>
      <c r="W31" s="378"/>
      <c r="X31" s="378"/>
    </row>
    <row r="32" spans="1:116">
      <c r="A32" s="378"/>
      <c r="B32" s="378"/>
      <c r="C32" s="378"/>
      <c r="D32" s="378"/>
      <c r="E32" s="378"/>
      <c r="F32" s="378"/>
      <c r="G32" s="378"/>
      <c r="H32" s="378"/>
      <c r="I32" s="378"/>
      <c r="J32" s="378"/>
      <c r="K32" s="378"/>
      <c r="L32" s="378"/>
      <c r="M32" s="378"/>
      <c r="N32" s="378"/>
      <c r="O32" s="378"/>
      <c r="P32" s="378"/>
      <c r="Q32" s="378"/>
      <c r="R32" s="378"/>
      <c r="S32" s="378"/>
      <c r="T32" s="378"/>
      <c r="U32" s="378"/>
      <c r="V32" s="378"/>
      <c r="W32" s="378"/>
      <c r="X32" s="378"/>
    </row>
    <row r="33" spans="1:24">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378"/>
    </row>
    <row r="34" spans="1:24">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378"/>
    </row>
    <row r="35" spans="1:24">
      <c r="A35" s="378"/>
      <c r="B35" s="378"/>
      <c r="C35" s="378"/>
      <c r="D35" s="378"/>
      <c r="E35" s="378"/>
      <c r="F35" s="378"/>
      <c r="G35" s="378"/>
      <c r="H35" s="378"/>
      <c r="I35" s="378"/>
      <c r="J35" s="378"/>
      <c r="K35" s="378"/>
      <c r="L35" s="378"/>
      <c r="M35" s="378"/>
      <c r="N35" s="378"/>
      <c r="O35" s="378"/>
      <c r="P35" s="378"/>
      <c r="Q35" s="378"/>
      <c r="R35" s="378"/>
      <c r="S35" s="378"/>
      <c r="T35" s="378"/>
      <c r="U35" s="378"/>
      <c r="V35" s="378"/>
      <c r="W35" s="378"/>
      <c r="X35" s="378"/>
    </row>
    <row r="36" spans="1:24">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378"/>
    </row>
    <row r="37" spans="1:24">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378"/>
    </row>
    <row r="38" spans="1:24">
      <c r="A38" s="378"/>
      <c r="B38" s="378"/>
      <c r="C38" s="378"/>
      <c r="D38" s="378"/>
      <c r="E38" s="378"/>
      <c r="F38" s="378"/>
      <c r="G38" s="378"/>
      <c r="H38" s="378"/>
      <c r="I38" s="378"/>
      <c r="J38" s="378"/>
      <c r="K38" s="378"/>
      <c r="L38" s="378"/>
      <c r="M38" s="378"/>
      <c r="N38" s="378"/>
      <c r="O38" s="378"/>
      <c r="P38" s="378"/>
      <c r="Q38" s="378"/>
      <c r="R38" s="378"/>
      <c r="S38" s="378"/>
      <c r="T38" s="378"/>
      <c r="U38" s="378"/>
      <c r="V38" s="378"/>
      <c r="W38" s="378"/>
      <c r="X38" s="378"/>
    </row>
    <row r="40" spans="1:24">
      <c r="A40" s="5" t="s">
        <v>5</v>
      </c>
    </row>
  </sheetData>
  <mergeCells count="26">
    <mergeCell ref="A8:X8"/>
    <mergeCell ref="A4:X7"/>
    <mergeCell ref="A3:X3"/>
    <mergeCell ref="A1:X1"/>
    <mergeCell ref="A31:X38"/>
    <mergeCell ref="A30:X30"/>
    <mergeCell ref="K16:L16"/>
    <mergeCell ref="M16:N16"/>
    <mergeCell ref="A16:B17"/>
    <mergeCell ref="C16:D16"/>
    <mergeCell ref="E16:F16"/>
    <mergeCell ref="G16:H16"/>
    <mergeCell ref="I16:J16"/>
    <mergeCell ref="T15:X15"/>
    <mergeCell ref="A13:X13"/>
    <mergeCell ref="A9:X12"/>
    <mergeCell ref="A18:A19"/>
    <mergeCell ref="A20:A21"/>
    <mergeCell ref="A22:A23"/>
    <mergeCell ref="A24:A25"/>
    <mergeCell ref="A26:A27"/>
    <mergeCell ref="W16:X16"/>
    <mergeCell ref="O16:P16"/>
    <mergeCell ref="Q16:R16"/>
    <mergeCell ref="S16:T16"/>
    <mergeCell ref="U16:V16"/>
  </mergeCells>
  <hyperlinks>
    <hyperlink ref="A40" location="Titelseite!A1" display="zurück zum Inhaltsverzeichnis" xr:uid="{00000000-0004-0000-1000-000000000000}"/>
  </hyperlinks>
  <pageMargins left="0.7" right="0.7" top="0.78740157499999996" bottom="0.78740157499999996" header="0.3" footer="0.3"/>
  <pageSetup paperSize="9"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tabSelected="1" workbookViewId="0">
      <selection activeCell="AB19" sqref="AB19"/>
    </sheetView>
  </sheetViews>
  <sheetFormatPr baseColWidth="10" defaultRowHeight="15"/>
  <cols>
    <col min="1" max="1" width="37" customWidth="1"/>
    <col min="2" max="7" width="9.5703125" hidden="1" customWidth="1"/>
    <col min="8" max="44" width="9.5703125" customWidth="1"/>
  </cols>
  <sheetData>
    <row r="1" spans="1:29" ht="18.75">
      <c r="A1" s="392" t="s">
        <v>185</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row>
    <row r="3" spans="1:29"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row>
    <row r="4" spans="1:29">
      <c r="A4" s="378" t="s">
        <v>129</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row>
    <row r="5" spans="1:29">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row>
    <row r="6" spans="1:29">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row>
    <row r="7" spans="1:29">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row>
    <row r="8" spans="1:29"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row>
    <row r="9" spans="1:29" ht="15" customHeight="1">
      <c r="A9" s="376" t="s">
        <v>128</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row>
    <row r="10" spans="1:29">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row>
    <row r="11" spans="1:29">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row>
    <row r="12" spans="1:29">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row>
    <row r="13" spans="1:29"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row>
    <row r="15" spans="1:29" s="32" customFormat="1">
      <c r="A15" s="393" t="s">
        <v>63</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row>
    <row r="16" spans="1:29" s="32" customFormat="1">
      <c r="A16" s="249"/>
      <c r="B16" s="390">
        <v>2010</v>
      </c>
      <c r="C16" s="381"/>
      <c r="D16" s="390">
        <v>2011</v>
      </c>
      <c r="E16" s="382"/>
      <c r="F16" s="381">
        <v>2012</v>
      </c>
      <c r="G16" s="381"/>
      <c r="H16" s="390">
        <v>2013</v>
      </c>
      <c r="I16" s="382"/>
      <c r="J16" s="381">
        <v>2014</v>
      </c>
      <c r="K16" s="381"/>
      <c r="L16" s="390">
        <v>2015</v>
      </c>
      <c r="M16" s="382"/>
      <c r="N16" s="381">
        <v>2016</v>
      </c>
      <c r="O16" s="381"/>
      <c r="P16" s="390">
        <v>2017</v>
      </c>
      <c r="Q16" s="382"/>
      <c r="R16" s="381">
        <v>2018</v>
      </c>
      <c r="S16" s="381"/>
      <c r="T16" s="390">
        <v>2019</v>
      </c>
      <c r="U16" s="382"/>
      <c r="V16" s="390">
        <v>2020</v>
      </c>
      <c r="W16" s="382"/>
      <c r="X16" s="390">
        <v>2021</v>
      </c>
      <c r="Y16" s="382"/>
      <c r="Z16" s="390">
        <v>2022</v>
      </c>
      <c r="AA16" s="382"/>
      <c r="AB16" s="390">
        <v>2023</v>
      </c>
      <c r="AC16" s="382"/>
    </row>
    <row r="17" spans="1:29" s="32" customFormat="1" ht="30">
      <c r="A17" s="250"/>
      <c r="B17" s="92" t="s">
        <v>45</v>
      </c>
      <c r="C17" s="93" t="s">
        <v>44</v>
      </c>
      <c r="D17" s="92" t="s">
        <v>45</v>
      </c>
      <c r="E17" s="93" t="s">
        <v>44</v>
      </c>
      <c r="F17" s="92" t="s">
        <v>45</v>
      </c>
      <c r="G17" s="93" t="s">
        <v>44</v>
      </c>
      <c r="H17" s="92" t="s">
        <v>45</v>
      </c>
      <c r="I17" s="93" t="s">
        <v>44</v>
      </c>
      <c r="J17" s="92" t="s">
        <v>45</v>
      </c>
      <c r="K17" s="93" t="s">
        <v>44</v>
      </c>
      <c r="L17" s="92" t="s">
        <v>45</v>
      </c>
      <c r="M17" s="93" t="s">
        <v>44</v>
      </c>
      <c r="N17" s="92" t="s">
        <v>45</v>
      </c>
      <c r="O17" s="93" t="s">
        <v>44</v>
      </c>
      <c r="P17" s="92" t="s">
        <v>45</v>
      </c>
      <c r="Q17" s="93" t="s">
        <v>44</v>
      </c>
      <c r="R17" s="92" t="s">
        <v>45</v>
      </c>
      <c r="S17" s="93" t="s">
        <v>44</v>
      </c>
      <c r="T17" s="92" t="s">
        <v>45</v>
      </c>
      <c r="U17" s="44" t="s">
        <v>44</v>
      </c>
      <c r="V17" s="92" t="s">
        <v>45</v>
      </c>
      <c r="W17" s="44" t="s">
        <v>44</v>
      </c>
      <c r="X17" s="92" t="s">
        <v>45</v>
      </c>
      <c r="Y17" s="44" t="s">
        <v>44</v>
      </c>
      <c r="Z17" s="92" t="s">
        <v>45</v>
      </c>
      <c r="AA17" s="44" t="s">
        <v>44</v>
      </c>
      <c r="AB17" s="92" t="s">
        <v>45</v>
      </c>
      <c r="AC17" s="44" t="s">
        <v>44</v>
      </c>
    </row>
    <row r="18" spans="1:29" s="32" customFormat="1">
      <c r="A18" s="279" t="s">
        <v>40</v>
      </c>
      <c r="B18" s="251">
        <v>9936</v>
      </c>
      <c r="C18" s="102">
        <v>100</v>
      </c>
      <c r="D18" s="251">
        <v>10042</v>
      </c>
      <c r="E18" s="102">
        <v>100</v>
      </c>
      <c r="F18" s="251">
        <v>10145</v>
      </c>
      <c r="G18" s="102">
        <v>100</v>
      </c>
      <c r="H18" s="251">
        <v>10298</v>
      </c>
      <c r="I18" s="102">
        <v>100</v>
      </c>
      <c r="J18" s="251">
        <v>10489</v>
      </c>
      <c r="K18" s="102">
        <v>100</v>
      </c>
      <c r="L18" s="251">
        <v>10728</v>
      </c>
      <c r="M18" s="102">
        <v>100</v>
      </c>
      <c r="N18" s="251">
        <v>11032</v>
      </c>
      <c r="O18" s="102">
        <v>100</v>
      </c>
      <c r="P18" s="103">
        <v>10947</v>
      </c>
      <c r="Q18" s="102">
        <v>100</v>
      </c>
      <c r="R18" s="251">
        <v>10830</v>
      </c>
      <c r="S18" s="102">
        <v>100</v>
      </c>
      <c r="T18" s="51">
        <v>10692</v>
      </c>
      <c r="U18" s="102">
        <v>100</v>
      </c>
      <c r="V18" s="51">
        <v>10723</v>
      </c>
      <c r="W18" s="102">
        <v>100</v>
      </c>
      <c r="X18" s="51">
        <v>10848</v>
      </c>
      <c r="Y18" s="102">
        <v>100</v>
      </c>
      <c r="Z18" s="104">
        <v>11341</v>
      </c>
      <c r="AA18" s="102">
        <v>100</v>
      </c>
      <c r="AB18" s="104">
        <v>11792</v>
      </c>
      <c r="AC18" s="102">
        <v>100</v>
      </c>
    </row>
    <row r="19" spans="1:29" s="32" customFormat="1" ht="30">
      <c r="A19" s="196" t="s">
        <v>60</v>
      </c>
      <c r="B19" s="105">
        <v>709</v>
      </c>
      <c r="C19" s="106">
        <f>B19/B18*100</f>
        <v>7.1356682769726243</v>
      </c>
      <c r="D19" s="107">
        <v>801</v>
      </c>
      <c r="E19" s="106">
        <f>D19/D18*100</f>
        <v>7.9764987054371641</v>
      </c>
      <c r="F19" s="108">
        <v>732</v>
      </c>
      <c r="G19" s="106">
        <f>F19/F18*100</f>
        <v>7.215377033021193</v>
      </c>
      <c r="H19" s="107">
        <v>1042</v>
      </c>
      <c r="I19" s="106">
        <f>H19/H18*100</f>
        <v>10.11846960574869</v>
      </c>
      <c r="J19" s="108">
        <v>1062</v>
      </c>
      <c r="K19" s="106">
        <f>J19/J18*100</f>
        <v>10.124892744780247</v>
      </c>
      <c r="L19" s="107">
        <v>2122</v>
      </c>
      <c r="M19" s="106">
        <f>L19/L18*100</f>
        <v>19.7800149142431</v>
      </c>
      <c r="N19" s="108">
        <v>2279</v>
      </c>
      <c r="O19" s="106">
        <f>N19/N18*100</f>
        <v>20.658085569253082</v>
      </c>
      <c r="P19" s="107">
        <v>2160</v>
      </c>
      <c r="Q19" s="106">
        <f>P19/P18*100</f>
        <v>19.731433269388873</v>
      </c>
      <c r="R19" s="108">
        <v>2339</v>
      </c>
      <c r="S19" s="106">
        <f>R19/R18*100</f>
        <v>21.597414589104339</v>
      </c>
      <c r="T19" s="109">
        <v>2618</v>
      </c>
      <c r="U19" s="106">
        <f>T19/T18*100</f>
        <v>24.485596707818928</v>
      </c>
      <c r="V19" s="109">
        <v>2517</v>
      </c>
      <c r="W19" s="106">
        <f>V19/V18*100</f>
        <v>23.472908700923249</v>
      </c>
      <c r="X19" s="109">
        <v>2200</v>
      </c>
      <c r="Y19" s="106">
        <f>X19/X18*100</f>
        <v>20.280235988200591</v>
      </c>
      <c r="Z19" s="109">
        <v>1655</v>
      </c>
      <c r="AA19" s="106">
        <f>Z19/Z18*100</f>
        <v>14.593069394233313</v>
      </c>
      <c r="AB19" s="109">
        <v>1882</v>
      </c>
      <c r="AC19" s="106">
        <f>AB19/AB18*100</f>
        <v>15.959972862957938</v>
      </c>
    </row>
    <row r="20" spans="1:29" s="32" customFormat="1" ht="30">
      <c r="A20" s="279" t="s">
        <v>61</v>
      </c>
      <c r="B20" s="251">
        <v>3094</v>
      </c>
      <c r="C20" s="102">
        <v>100</v>
      </c>
      <c r="D20" s="251">
        <v>3124</v>
      </c>
      <c r="E20" s="102">
        <v>100</v>
      </c>
      <c r="F20" s="251">
        <v>3068</v>
      </c>
      <c r="G20" s="102">
        <v>100</v>
      </c>
      <c r="H20" s="251">
        <v>3524</v>
      </c>
      <c r="I20" s="102">
        <v>100</v>
      </c>
      <c r="J20" s="251">
        <v>3531</v>
      </c>
      <c r="K20" s="102">
        <v>100</v>
      </c>
      <c r="L20" s="251">
        <v>4530</v>
      </c>
      <c r="M20" s="102">
        <v>100</v>
      </c>
      <c r="N20" s="251">
        <v>5250</v>
      </c>
      <c r="O20" s="102">
        <v>100</v>
      </c>
      <c r="P20" s="103">
        <v>5112</v>
      </c>
      <c r="Q20" s="102">
        <v>100</v>
      </c>
      <c r="R20" s="251">
        <v>5223</v>
      </c>
      <c r="S20" s="102">
        <v>100</v>
      </c>
      <c r="T20" s="51">
        <v>5543</v>
      </c>
      <c r="U20" s="102">
        <v>100</v>
      </c>
      <c r="V20" s="51">
        <v>5378</v>
      </c>
      <c r="W20" s="102">
        <v>100</v>
      </c>
      <c r="X20" s="51">
        <v>4961</v>
      </c>
      <c r="Y20" s="102">
        <v>100</v>
      </c>
      <c r="Z20" s="51">
        <v>6018</v>
      </c>
      <c r="AA20" s="102">
        <v>100</v>
      </c>
      <c r="AB20" s="51">
        <v>7645</v>
      </c>
      <c r="AC20" s="102">
        <v>100</v>
      </c>
    </row>
    <row r="21" spans="1:29" s="32" customFormat="1">
      <c r="A21" s="196" t="s">
        <v>62</v>
      </c>
      <c r="B21" s="105">
        <v>709</v>
      </c>
      <c r="C21" s="106">
        <f>B21/B20*100</f>
        <v>22.915319974143504</v>
      </c>
      <c r="D21" s="107">
        <v>801</v>
      </c>
      <c r="E21" s="106">
        <f>D21/D20*100</f>
        <v>25.640204865556974</v>
      </c>
      <c r="F21" s="108">
        <v>732</v>
      </c>
      <c r="G21" s="106">
        <f>F21/F20*100</f>
        <v>23.859191655801826</v>
      </c>
      <c r="H21" s="107">
        <v>1042</v>
      </c>
      <c r="I21" s="106">
        <f>H21/H20*100</f>
        <v>29.568671963677641</v>
      </c>
      <c r="J21" s="108">
        <v>1062</v>
      </c>
      <c r="K21" s="106">
        <f>J21/J20*100</f>
        <v>30.076465590484279</v>
      </c>
      <c r="L21" s="107">
        <v>2122</v>
      </c>
      <c r="M21" s="106">
        <f>L21/L20*100</f>
        <v>46.843267108167765</v>
      </c>
      <c r="N21" s="108">
        <v>2279</v>
      </c>
      <c r="O21" s="106">
        <f>N21/N20*100</f>
        <v>43.409523809523812</v>
      </c>
      <c r="P21" s="107">
        <v>2160</v>
      </c>
      <c r="Q21" s="106">
        <f>P21/P20*100</f>
        <v>42.25352112676056</v>
      </c>
      <c r="R21" s="108">
        <v>2339</v>
      </c>
      <c r="S21" s="106">
        <f>R21/R20*100</f>
        <v>44.78269193949837</v>
      </c>
      <c r="T21" s="109">
        <v>2618</v>
      </c>
      <c r="U21" s="106">
        <f>T21/T20*100</f>
        <v>47.230741475735158</v>
      </c>
      <c r="V21" s="109">
        <v>2517</v>
      </c>
      <c r="W21" s="106">
        <f>V21/V20*100</f>
        <v>46.801785050204536</v>
      </c>
      <c r="X21" s="109">
        <v>2200</v>
      </c>
      <c r="Y21" s="106">
        <f>X21/X20*100</f>
        <v>44.345898004434595</v>
      </c>
      <c r="Z21" s="109">
        <v>1655</v>
      </c>
      <c r="AA21" s="106">
        <f>Z21/Z20*100</f>
        <v>27.500830840810902</v>
      </c>
      <c r="AB21" s="109">
        <v>1882</v>
      </c>
      <c r="AC21" s="106">
        <f>AB21/AB20*100</f>
        <v>24.61739699149771</v>
      </c>
    </row>
    <row r="22" spans="1:29" s="32" customFormat="1">
      <c r="A22" s="171"/>
      <c r="B22" s="251"/>
      <c r="C22" s="292"/>
      <c r="D22" s="144"/>
      <c r="E22" s="292"/>
      <c r="F22" s="251"/>
      <c r="G22" s="292"/>
      <c r="H22" s="144"/>
      <c r="I22" s="292"/>
      <c r="J22" s="251"/>
      <c r="K22" s="292"/>
      <c r="L22" s="144"/>
      <c r="M22" s="292"/>
      <c r="N22" s="251"/>
      <c r="O22" s="292"/>
      <c r="P22" s="144"/>
      <c r="Q22" s="292"/>
      <c r="R22" s="251"/>
      <c r="S22" s="292"/>
      <c r="T22" s="97"/>
      <c r="U22" s="292"/>
    </row>
    <row r="23" spans="1:29">
      <c r="A23" s="377" t="s">
        <v>4</v>
      </c>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row>
    <row r="24" spans="1:29">
      <c r="A24" s="378" t="s">
        <v>84</v>
      </c>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row>
    <row r="25" spans="1:29">
      <c r="A25" s="378"/>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row>
    <row r="26" spans="1:29">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row>
    <row r="27" spans="1:29">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row>
    <row r="28" spans="1:29">
      <c r="A28" s="378"/>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row>
    <row r="29" spans="1:29">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row>
    <row r="30" spans="1:29">
      <c r="A30" s="378"/>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row>
    <row r="31" spans="1:29">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row>
    <row r="33" spans="1:1">
      <c r="A33" s="5" t="s">
        <v>5</v>
      </c>
    </row>
  </sheetData>
  <mergeCells count="23">
    <mergeCell ref="A4:AA7"/>
    <mergeCell ref="AB16:AC16"/>
    <mergeCell ref="N16:O16"/>
    <mergeCell ref="P16:Q16"/>
    <mergeCell ref="R16:S16"/>
    <mergeCell ref="T16:U16"/>
    <mergeCell ref="A8:AA8"/>
    <mergeCell ref="A3:AA3"/>
    <mergeCell ref="A1:AA1"/>
    <mergeCell ref="A24:AA31"/>
    <mergeCell ref="A23:AA23"/>
    <mergeCell ref="A15:AA15"/>
    <mergeCell ref="A13:AA13"/>
    <mergeCell ref="A9:AA12"/>
    <mergeCell ref="Z16:AA16"/>
    <mergeCell ref="V16:W16"/>
    <mergeCell ref="X16:Y16"/>
    <mergeCell ref="B16:C16"/>
    <mergeCell ref="D16:E16"/>
    <mergeCell ref="F16:G16"/>
    <mergeCell ref="H16:I16"/>
    <mergeCell ref="J16:K16"/>
    <mergeCell ref="L16:M16"/>
  </mergeCells>
  <hyperlinks>
    <hyperlink ref="A33" location="Titelseite!A1" display="zurück zum Inhaltsverzeichnis" xr:uid="{00000000-0004-0000-1100-000000000000}"/>
  </hyperlink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K38"/>
  <sheetViews>
    <sheetView workbookViewId="0"/>
  </sheetViews>
  <sheetFormatPr baseColWidth="10" defaultRowHeight="15"/>
  <cols>
    <col min="1" max="1" width="36.140625" customWidth="1"/>
  </cols>
  <sheetData>
    <row r="1" spans="1:141" s="364" customFormat="1" ht="18.75">
      <c r="A1" s="340" t="s">
        <v>51</v>
      </c>
      <c r="B1" s="340"/>
      <c r="C1" s="340"/>
      <c r="D1" s="340"/>
      <c r="E1" s="340"/>
      <c r="F1" s="340"/>
      <c r="G1" s="340"/>
      <c r="H1" s="340"/>
      <c r="I1" s="340"/>
      <c r="J1" s="340"/>
      <c r="K1" s="340"/>
      <c r="L1" s="340"/>
      <c r="M1" s="340"/>
      <c r="N1" s="365"/>
      <c r="O1" s="365"/>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row>
    <row r="2" spans="1:141">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row>
    <row r="3" spans="1:141" s="1" customFormat="1" ht="15.75">
      <c r="A3" s="375" t="s">
        <v>0</v>
      </c>
      <c r="B3" s="375"/>
      <c r="C3" s="375"/>
      <c r="D3" s="375"/>
      <c r="E3" s="375"/>
      <c r="F3" s="375"/>
      <c r="G3" s="375"/>
      <c r="H3" s="375"/>
      <c r="I3" s="375"/>
      <c r="J3" s="375"/>
      <c r="K3" s="375"/>
      <c r="L3" s="375"/>
      <c r="M3" s="375"/>
      <c r="N3" s="366"/>
      <c r="O3" s="366"/>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row>
    <row r="4" spans="1:141" s="32" customFormat="1" ht="15" customHeight="1">
      <c r="A4" s="376" t="s">
        <v>72</v>
      </c>
      <c r="B4" s="376"/>
      <c r="C4" s="376"/>
      <c r="D4" s="376"/>
      <c r="E4" s="376"/>
      <c r="F4" s="376"/>
      <c r="G4" s="376"/>
      <c r="H4" s="376"/>
      <c r="I4" s="376"/>
      <c r="J4" s="376"/>
      <c r="K4" s="376"/>
      <c r="L4" s="376"/>
      <c r="M4" s="376"/>
      <c r="N4" s="38"/>
      <c r="O4" s="38"/>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row>
    <row r="5" spans="1:141" s="32" customFormat="1">
      <c r="A5" s="376"/>
      <c r="B5" s="376"/>
      <c r="C5" s="376"/>
      <c r="D5" s="376"/>
      <c r="E5" s="376"/>
      <c r="F5" s="376"/>
      <c r="G5" s="376"/>
      <c r="H5" s="376"/>
      <c r="I5" s="376"/>
      <c r="J5" s="376"/>
      <c r="K5" s="376"/>
      <c r="L5" s="376"/>
      <c r="M5" s="376"/>
      <c r="N5" s="38"/>
      <c r="O5" s="38"/>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row>
    <row r="6" spans="1:141" s="32" customFormat="1">
      <c r="A6" s="376"/>
      <c r="B6" s="376"/>
      <c r="C6" s="376"/>
      <c r="D6" s="376"/>
      <c r="E6" s="376"/>
      <c r="F6" s="376"/>
      <c r="G6" s="376"/>
      <c r="H6" s="376"/>
      <c r="I6" s="376"/>
      <c r="J6" s="376"/>
      <c r="K6" s="376"/>
      <c r="L6" s="376"/>
      <c r="M6" s="376"/>
      <c r="N6" s="38"/>
      <c r="O6" s="38"/>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row>
    <row r="7" spans="1:141" s="32" customFormat="1">
      <c r="A7" s="376"/>
      <c r="B7" s="376"/>
      <c r="C7" s="376"/>
      <c r="D7" s="376"/>
      <c r="E7" s="376"/>
      <c r="F7" s="376"/>
      <c r="G7" s="376"/>
      <c r="H7" s="376"/>
      <c r="I7" s="376"/>
      <c r="J7" s="376"/>
      <c r="K7" s="376"/>
      <c r="L7" s="376"/>
      <c r="M7" s="376"/>
      <c r="N7" s="38"/>
      <c r="O7" s="38"/>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row>
    <row r="8" spans="1:141" s="1" customFormat="1" ht="15.75">
      <c r="A8" s="375" t="s">
        <v>1</v>
      </c>
      <c r="B8" s="375"/>
      <c r="C8" s="375"/>
      <c r="D8" s="375"/>
      <c r="E8" s="375"/>
      <c r="F8" s="375"/>
      <c r="G8" s="375"/>
      <c r="H8" s="375"/>
      <c r="I8" s="375"/>
      <c r="J8" s="375"/>
      <c r="K8" s="375"/>
      <c r="L8" s="375"/>
      <c r="M8" s="375"/>
      <c r="N8" s="366"/>
      <c r="O8" s="366"/>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row>
    <row r="9" spans="1:141" s="32" customFormat="1" ht="15" customHeight="1">
      <c r="A9" s="376" t="s">
        <v>73</v>
      </c>
      <c r="B9" s="376"/>
      <c r="C9" s="376"/>
      <c r="D9" s="376"/>
      <c r="E9" s="376"/>
      <c r="F9" s="376"/>
      <c r="G9" s="376"/>
      <c r="H9" s="376"/>
      <c r="I9" s="376"/>
      <c r="J9" s="376"/>
      <c r="K9" s="376"/>
      <c r="L9" s="376"/>
      <c r="M9" s="376"/>
      <c r="N9" s="38"/>
      <c r="O9" s="38"/>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row>
    <row r="10" spans="1:141" s="32" customFormat="1">
      <c r="A10" s="376"/>
      <c r="B10" s="376"/>
      <c r="C10" s="376"/>
      <c r="D10" s="376"/>
      <c r="E10" s="376"/>
      <c r="F10" s="376"/>
      <c r="G10" s="376"/>
      <c r="H10" s="376"/>
      <c r="I10" s="376"/>
      <c r="J10" s="376"/>
      <c r="K10" s="376"/>
      <c r="L10" s="376"/>
      <c r="M10" s="376"/>
      <c r="N10" s="38"/>
      <c r="O10" s="38"/>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row>
    <row r="11" spans="1:141" s="32" customFormat="1">
      <c r="A11" s="376"/>
      <c r="B11" s="376"/>
      <c r="C11" s="376"/>
      <c r="D11" s="376"/>
      <c r="E11" s="376"/>
      <c r="F11" s="376"/>
      <c r="G11" s="376"/>
      <c r="H11" s="376"/>
      <c r="I11" s="376"/>
      <c r="J11" s="376"/>
      <c r="K11" s="376"/>
      <c r="L11" s="376"/>
      <c r="M11" s="376"/>
      <c r="N11" s="38"/>
      <c r="O11" s="38"/>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row>
    <row r="12" spans="1:141" s="32" customFormat="1">
      <c r="A12" s="376"/>
      <c r="B12" s="376"/>
      <c r="C12" s="376"/>
      <c r="D12" s="376"/>
      <c r="E12" s="376"/>
      <c r="F12" s="376"/>
      <c r="G12" s="376"/>
      <c r="H12" s="376"/>
      <c r="I12" s="376"/>
      <c r="J12" s="376"/>
      <c r="K12" s="376"/>
      <c r="L12" s="376"/>
      <c r="M12" s="376"/>
      <c r="N12" s="38"/>
      <c r="O12" s="38"/>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row>
    <row r="13" spans="1:141" s="1" customFormat="1" ht="15.75">
      <c r="A13" s="375" t="s">
        <v>2</v>
      </c>
      <c r="B13" s="375"/>
      <c r="C13" s="375"/>
      <c r="D13" s="375"/>
      <c r="E13" s="375"/>
      <c r="F13" s="375"/>
      <c r="G13" s="375"/>
      <c r="H13" s="375"/>
      <c r="I13" s="375"/>
      <c r="J13" s="375"/>
      <c r="K13" s="375"/>
      <c r="L13" s="375"/>
      <c r="M13" s="375"/>
      <c r="N13" s="366"/>
      <c r="O13" s="366"/>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row>
    <row r="14" spans="1:141" s="32" customFormat="1" ht="15.75">
      <c r="A14" s="39"/>
      <c r="B14" s="39"/>
      <c r="C14" s="39"/>
      <c r="D14" s="39"/>
      <c r="E14" s="39"/>
      <c r="F14" s="39"/>
      <c r="G14" s="39"/>
      <c r="H14" s="39"/>
      <c r="I14" s="39"/>
      <c r="J14" s="39"/>
      <c r="K14" s="39"/>
      <c r="L14" s="39"/>
      <c r="M14" s="39"/>
      <c r="N14" s="39"/>
      <c r="O14" s="39"/>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row>
    <row r="15" spans="1:141" s="1" customFormat="1">
      <c r="A15" s="7" t="s">
        <v>74</v>
      </c>
      <c r="B15" s="7"/>
      <c r="C15" s="7"/>
      <c r="D15" s="7"/>
      <c r="E15" s="7"/>
      <c r="F15" s="7"/>
      <c r="G15" s="7"/>
      <c r="H15" s="7"/>
      <c r="I15" s="7"/>
      <c r="J15" s="7"/>
      <c r="K15" s="7"/>
      <c r="L15" s="7"/>
      <c r="M15" s="7"/>
      <c r="N15" s="367"/>
      <c r="O15" s="367"/>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row>
    <row r="16" spans="1:141" s="32" customFormat="1">
      <c r="A16" s="385"/>
      <c r="B16" s="379" t="s">
        <v>13</v>
      </c>
      <c r="C16" s="380"/>
      <c r="D16" s="381" t="s">
        <v>14</v>
      </c>
      <c r="E16" s="382"/>
      <c r="F16" s="381" t="s">
        <v>15</v>
      </c>
      <c r="G16" s="382"/>
      <c r="H16" s="381" t="s">
        <v>16</v>
      </c>
      <c r="I16" s="382"/>
      <c r="J16" s="383" t="s">
        <v>17</v>
      </c>
      <c r="K16" s="384"/>
      <c r="L16" s="383" t="s">
        <v>18</v>
      </c>
      <c r="M16" s="384"/>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row>
    <row r="17" spans="1:141" s="32" customFormat="1" ht="30">
      <c r="A17" s="386"/>
      <c r="B17" s="93" t="s">
        <v>22</v>
      </c>
      <c r="C17" s="44" t="s">
        <v>44</v>
      </c>
      <c r="D17" s="93" t="s">
        <v>49</v>
      </c>
      <c r="E17" s="44" t="s">
        <v>44</v>
      </c>
      <c r="F17" s="93" t="s">
        <v>49</v>
      </c>
      <c r="G17" s="44" t="s">
        <v>44</v>
      </c>
      <c r="H17" s="93" t="s">
        <v>49</v>
      </c>
      <c r="I17" s="44" t="s">
        <v>44</v>
      </c>
      <c r="J17" s="93" t="s">
        <v>49</v>
      </c>
      <c r="K17" s="44" t="s">
        <v>44</v>
      </c>
      <c r="L17" s="93" t="s">
        <v>49</v>
      </c>
      <c r="M17" s="44" t="s">
        <v>44</v>
      </c>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row>
    <row r="18" spans="1:141" s="32" customFormat="1">
      <c r="A18" s="272" t="s">
        <v>48</v>
      </c>
      <c r="B18" s="273">
        <v>2611</v>
      </c>
      <c r="C18" s="274">
        <v>100</v>
      </c>
      <c r="D18" s="275">
        <v>2613</v>
      </c>
      <c r="E18" s="274">
        <v>100</v>
      </c>
      <c r="F18" s="275">
        <v>2777</v>
      </c>
      <c r="G18" s="274">
        <v>100</v>
      </c>
      <c r="H18" s="275">
        <v>2621</v>
      </c>
      <c r="I18" s="274">
        <v>100</v>
      </c>
      <c r="J18" s="275">
        <v>2635</v>
      </c>
      <c r="K18" s="274">
        <v>100</v>
      </c>
      <c r="L18" s="275">
        <v>2573</v>
      </c>
      <c r="M18" s="274">
        <v>100</v>
      </c>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row>
    <row r="19" spans="1:141" s="32" customFormat="1" ht="30">
      <c r="A19" s="267" t="s">
        <v>75</v>
      </c>
      <c r="B19" s="265">
        <v>2100</v>
      </c>
      <c r="C19" s="55">
        <f>B19/B18*100</f>
        <v>80.428954423592486</v>
      </c>
      <c r="D19" s="176">
        <v>2099</v>
      </c>
      <c r="E19" s="55">
        <f>D19/D18*100</f>
        <v>80.3291236127057</v>
      </c>
      <c r="F19" s="176">
        <v>2141</v>
      </c>
      <c r="G19" s="55">
        <f>F19/F18*100</f>
        <v>77.097587324450842</v>
      </c>
      <c r="H19" s="97">
        <v>2020</v>
      </c>
      <c r="I19" s="55">
        <f>H19/H18*100</f>
        <v>77.069820679130103</v>
      </c>
      <c r="J19" s="266">
        <v>2096</v>
      </c>
      <c r="K19" s="55">
        <f>J19/J18*100</f>
        <v>79.544592030360533</v>
      </c>
      <c r="L19" s="266">
        <v>1957</v>
      </c>
      <c r="M19" s="55">
        <f>L19/L18*100</f>
        <v>76.059075009716281</v>
      </c>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row>
    <row r="20" spans="1:141" s="32" customFormat="1">
      <c r="A20" s="267" t="s">
        <v>76</v>
      </c>
      <c r="B20" s="265">
        <v>2489</v>
      </c>
      <c r="C20" s="55">
        <f>B20/B18*100</f>
        <v>95.327460743010334</v>
      </c>
      <c r="D20" s="176">
        <v>2488</v>
      </c>
      <c r="E20" s="55">
        <f>D20/D18*100</f>
        <v>95.216226559510147</v>
      </c>
      <c r="F20" s="176">
        <v>2624</v>
      </c>
      <c r="G20" s="55">
        <f>F20/F18*100</f>
        <v>94.49045732805186</v>
      </c>
      <c r="H20" s="176">
        <v>2466</v>
      </c>
      <c r="I20" s="55">
        <f>H20/H18*100</f>
        <v>94.086226631056846</v>
      </c>
      <c r="J20" s="266">
        <v>2453</v>
      </c>
      <c r="K20" s="55">
        <f>J20/J18*100</f>
        <v>93.092979127134726</v>
      </c>
      <c r="L20" s="266">
        <v>2388</v>
      </c>
      <c r="M20" s="55">
        <f>L20/L18*100</f>
        <v>92.809949475320636</v>
      </c>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row>
    <row r="21" spans="1:141" s="32" customFormat="1">
      <c r="A21" s="267" t="s">
        <v>77</v>
      </c>
      <c r="B21" s="265">
        <v>2283</v>
      </c>
      <c r="C21" s="55">
        <f>B21/B18*100</f>
        <v>87.437763309076971</v>
      </c>
      <c r="D21" s="176">
        <v>2261</v>
      </c>
      <c r="E21" s="55">
        <f>D21/D18*100</f>
        <v>86.52889399158056</v>
      </c>
      <c r="F21" s="176">
        <v>2301</v>
      </c>
      <c r="G21" s="55">
        <f>F21/F18*100</f>
        <v>82.859200576161328</v>
      </c>
      <c r="H21" s="57">
        <v>2168</v>
      </c>
      <c r="I21" s="55">
        <f>H21/H18*100</f>
        <v>82.716520412056468</v>
      </c>
      <c r="J21" s="266">
        <v>2222</v>
      </c>
      <c r="K21" s="55">
        <f>J21/J18*100</f>
        <v>84.326375711574954</v>
      </c>
      <c r="L21" s="266">
        <v>2116</v>
      </c>
      <c r="M21" s="55">
        <f>L21/L18*100</f>
        <v>82.238631947143418</v>
      </c>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row>
    <row r="22" spans="1:141" s="32" customFormat="1" ht="30">
      <c r="A22" s="267" t="s">
        <v>78</v>
      </c>
      <c r="B22" s="265">
        <v>2382</v>
      </c>
      <c r="C22" s="268">
        <f>B22/B18*100</f>
        <v>91.229414017617771</v>
      </c>
      <c r="D22" s="266">
        <v>2423</v>
      </c>
      <c r="E22" s="268">
        <f>D22/D18*100</f>
        <v>92.728664370455419</v>
      </c>
      <c r="F22" s="266">
        <v>2343</v>
      </c>
      <c r="G22" s="268">
        <f>F22/F18*100</f>
        <v>84.371624054735321</v>
      </c>
      <c r="H22" s="57">
        <v>2241</v>
      </c>
      <c r="I22" s="268">
        <f>H22/H18*100</f>
        <v>85.501716901945827</v>
      </c>
      <c r="J22" s="266">
        <v>2401</v>
      </c>
      <c r="K22" s="268">
        <f>J22/J18*100</f>
        <v>91.119544592030365</v>
      </c>
      <c r="L22" s="266">
        <v>2242</v>
      </c>
      <c r="M22" s="268">
        <f>L22/L18*100</f>
        <v>87.135639331519627</v>
      </c>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row>
    <row r="23" spans="1:141" s="32" customFormat="1" ht="30">
      <c r="A23" s="267" t="s">
        <v>79</v>
      </c>
      <c r="B23" s="265">
        <v>2222</v>
      </c>
      <c r="C23" s="268">
        <f>B23/B18*100</f>
        <v>85.101493680582152</v>
      </c>
      <c r="D23" s="266">
        <v>2237</v>
      </c>
      <c r="E23" s="268">
        <f>D23/D18*100</f>
        <v>85.610409491006507</v>
      </c>
      <c r="F23" s="266">
        <v>2448</v>
      </c>
      <c r="G23" s="268">
        <f>F23/F18*100</f>
        <v>88.152682751170332</v>
      </c>
      <c r="H23" s="57">
        <v>2276</v>
      </c>
      <c r="I23" s="268">
        <f>H23/H18*100</f>
        <v>86.837085082029759</v>
      </c>
      <c r="J23" s="266">
        <v>2298</v>
      </c>
      <c r="K23" s="268">
        <f>J23/J18*100</f>
        <v>87.210626185958247</v>
      </c>
      <c r="L23" s="266">
        <v>2137</v>
      </c>
      <c r="M23" s="268">
        <f>L23/L18*100</f>
        <v>83.054799844539446</v>
      </c>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row>
    <row r="24" spans="1:141" s="32" customFormat="1">
      <c r="A24" s="250" t="s">
        <v>80</v>
      </c>
      <c r="B24" s="269">
        <v>2290</v>
      </c>
      <c r="C24" s="270">
        <f>B24/B18*100</f>
        <v>87.70585982382228</v>
      </c>
      <c r="D24" s="271">
        <v>2321</v>
      </c>
      <c r="E24" s="270">
        <f>D24/D18*100</f>
        <v>88.825105243015685</v>
      </c>
      <c r="F24" s="271">
        <v>2486</v>
      </c>
      <c r="G24" s="270">
        <f>F24/F18*100</f>
        <v>89.521065898451567</v>
      </c>
      <c r="H24" s="271">
        <v>2339</v>
      </c>
      <c r="I24" s="270">
        <f>H24/H18*100</f>
        <v>89.240747806180849</v>
      </c>
      <c r="J24" s="271">
        <v>2423</v>
      </c>
      <c r="K24" s="270">
        <f>J24/J18*100</f>
        <v>91.954459203036052</v>
      </c>
      <c r="L24" s="271">
        <v>2268</v>
      </c>
      <c r="M24" s="270">
        <f>L24/L18*100</f>
        <v>88.146132918771855</v>
      </c>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row>
    <row r="25" spans="1:141" s="32" customFormat="1">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row>
    <row r="26" spans="1:141" s="32" customFormat="1">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row>
    <row r="27" spans="1:141" s="1" customFormat="1">
      <c r="A27" s="377" t="s">
        <v>4</v>
      </c>
      <c r="B27" s="377"/>
      <c r="C27" s="377"/>
      <c r="D27" s="377"/>
      <c r="E27" s="377"/>
      <c r="F27" s="377"/>
      <c r="G27" s="377"/>
      <c r="H27" s="377"/>
      <c r="I27" s="377"/>
      <c r="J27" s="377"/>
      <c r="K27" s="377"/>
      <c r="L27" s="377"/>
      <c r="M27" s="37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row>
    <row r="28" spans="1:141" s="32" customFormat="1">
      <c r="A28" s="378" t="s">
        <v>50</v>
      </c>
      <c r="B28" s="378"/>
      <c r="C28" s="378"/>
      <c r="D28" s="378"/>
      <c r="E28" s="378"/>
      <c r="F28" s="378"/>
      <c r="G28" s="378"/>
      <c r="H28" s="378"/>
      <c r="I28" s="378"/>
      <c r="J28" s="378"/>
      <c r="K28" s="378"/>
      <c r="L28" s="378"/>
      <c r="M28" s="378"/>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row>
    <row r="29" spans="1:141" s="32" customFormat="1">
      <c r="A29" s="378"/>
      <c r="B29" s="378"/>
      <c r="C29" s="378"/>
      <c r="D29" s="378"/>
      <c r="E29" s="378"/>
      <c r="F29" s="378"/>
      <c r="G29" s="378"/>
      <c r="H29" s="378"/>
      <c r="I29" s="378"/>
      <c r="J29" s="378"/>
      <c r="K29" s="378"/>
      <c r="L29" s="378"/>
      <c r="M29" s="378"/>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row>
    <row r="30" spans="1:141" s="32" customFormat="1">
      <c r="A30" s="378"/>
      <c r="B30" s="378"/>
      <c r="C30" s="378"/>
      <c r="D30" s="378"/>
      <c r="E30" s="378"/>
      <c r="F30" s="378"/>
      <c r="G30" s="378"/>
      <c r="H30" s="378"/>
      <c r="I30" s="378"/>
      <c r="J30" s="378"/>
      <c r="K30" s="378"/>
      <c r="L30" s="378"/>
      <c r="M30" s="378"/>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row>
    <row r="31" spans="1:141" s="32" customFormat="1">
      <c r="A31" s="378"/>
      <c r="B31" s="378"/>
      <c r="C31" s="378"/>
      <c r="D31" s="378"/>
      <c r="E31" s="378"/>
      <c r="F31" s="378"/>
      <c r="G31" s="378"/>
      <c r="H31" s="378"/>
      <c r="I31" s="378"/>
      <c r="J31" s="378"/>
      <c r="K31" s="378"/>
      <c r="L31" s="378"/>
      <c r="M31" s="378"/>
    </row>
    <row r="32" spans="1:141" s="32" customFormat="1">
      <c r="A32" s="378"/>
      <c r="B32" s="378"/>
      <c r="C32" s="378"/>
      <c r="D32" s="378"/>
      <c r="E32" s="378"/>
      <c r="F32" s="378"/>
      <c r="G32" s="378"/>
      <c r="H32" s="378"/>
      <c r="I32" s="378"/>
      <c r="J32" s="378"/>
      <c r="K32" s="378"/>
      <c r="L32" s="378"/>
      <c r="M32" s="378"/>
    </row>
    <row r="33" spans="1:13" s="32" customFormat="1">
      <c r="A33" s="378"/>
      <c r="B33" s="378"/>
      <c r="C33" s="378"/>
      <c r="D33" s="378"/>
      <c r="E33" s="378"/>
      <c r="F33" s="378"/>
      <c r="G33" s="378"/>
      <c r="H33" s="378"/>
      <c r="I33" s="378"/>
      <c r="J33" s="378"/>
      <c r="K33" s="378"/>
      <c r="L33" s="378"/>
      <c r="M33" s="378"/>
    </row>
    <row r="34" spans="1:13" s="32" customFormat="1">
      <c r="A34" s="378"/>
      <c r="B34" s="378"/>
      <c r="C34" s="378"/>
      <c r="D34" s="378"/>
      <c r="E34" s="378"/>
      <c r="F34" s="378"/>
      <c r="G34" s="378"/>
      <c r="H34" s="378"/>
      <c r="I34" s="378"/>
      <c r="J34" s="378"/>
      <c r="K34" s="378"/>
      <c r="L34" s="378"/>
      <c r="M34" s="378"/>
    </row>
    <row r="35" spans="1:13" s="32" customFormat="1">
      <c r="A35" s="378"/>
      <c r="B35" s="378"/>
      <c r="C35" s="378"/>
      <c r="D35" s="378"/>
      <c r="E35" s="378"/>
      <c r="F35" s="378"/>
      <c r="G35" s="378"/>
      <c r="H35" s="378"/>
      <c r="I35" s="378"/>
      <c r="J35" s="378"/>
      <c r="K35" s="378"/>
      <c r="L35" s="378"/>
      <c r="M35" s="378"/>
    </row>
    <row r="36" spans="1:13" s="32" customFormat="1"/>
    <row r="37" spans="1:13" s="32" customFormat="1">
      <c r="A37" s="5" t="s">
        <v>5</v>
      </c>
    </row>
    <row r="38" spans="1:13" s="32" customFormat="1">
      <c r="A38" s="5"/>
    </row>
  </sheetData>
  <mergeCells count="14">
    <mergeCell ref="A27:M27"/>
    <mergeCell ref="A28:M35"/>
    <mergeCell ref="B16:C16"/>
    <mergeCell ref="D16:E16"/>
    <mergeCell ref="F16:G16"/>
    <mergeCell ref="H16:I16"/>
    <mergeCell ref="J16:K16"/>
    <mergeCell ref="L16:M16"/>
    <mergeCell ref="A16:A17"/>
    <mergeCell ref="A3:M3"/>
    <mergeCell ref="A4:M7"/>
    <mergeCell ref="A8:M8"/>
    <mergeCell ref="A9:M12"/>
    <mergeCell ref="A13:M13"/>
  </mergeCells>
  <hyperlinks>
    <hyperlink ref="A37" location="Titelseite!A1" display="zurück zum Inhaltsverzeichnis"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N49"/>
  <sheetViews>
    <sheetView workbookViewId="0">
      <selection sqref="A1:AD1"/>
    </sheetView>
  </sheetViews>
  <sheetFormatPr baseColWidth="10" defaultRowHeight="15"/>
  <cols>
    <col min="2" max="2" width="33.42578125" customWidth="1"/>
    <col min="3" max="10" width="9.7109375" hidden="1" customWidth="1"/>
    <col min="11" max="57" width="9.7109375" customWidth="1"/>
  </cols>
  <sheetData>
    <row r="1" spans="1:30" s="40" customFormat="1" ht="18.75">
      <c r="A1" s="392" t="s">
        <v>153</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3" spans="1:30" ht="15.75">
      <c r="A3" s="342" t="s">
        <v>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75"/>
      <c r="AB3" s="375"/>
      <c r="AC3" s="375"/>
      <c r="AD3" s="375"/>
    </row>
    <row r="4" spans="1:30">
      <c r="A4" s="378" t="s">
        <v>172</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row>
    <row r="5" spans="1:30">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row>
    <row r="6" spans="1:30">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row>
    <row r="7" spans="1:30">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row>
    <row r="8" spans="1:30" ht="15.75">
      <c r="A8" s="342" t="s">
        <v>1</v>
      </c>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75"/>
      <c r="AB8" s="375"/>
      <c r="AC8" s="375"/>
      <c r="AD8" s="375"/>
    </row>
    <row r="9" spans="1:30">
      <c r="A9" s="378" t="s">
        <v>173</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row>
    <row r="10" spans="1:30">
      <c r="A10" s="37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row>
    <row r="11" spans="1:30">
      <c r="A11" s="378"/>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row>
    <row r="12" spans="1:30">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row>
    <row r="13" spans="1:30" ht="15.75">
      <c r="A13" s="342" t="s">
        <v>2</v>
      </c>
      <c r="B13" s="342"/>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75"/>
      <c r="AB13" s="375"/>
      <c r="AC13" s="375"/>
      <c r="AD13" s="375"/>
    </row>
    <row r="15" spans="1:30">
      <c r="A15" s="2" t="s">
        <v>171</v>
      </c>
      <c r="B15" s="2"/>
      <c r="C15" s="2"/>
      <c r="D15" s="2"/>
      <c r="E15" s="2"/>
      <c r="F15" s="2"/>
      <c r="G15" s="2"/>
      <c r="H15" s="2"/>
      <c r="I15" s="2"/>
      <c r="J15" s="2"/>
      <c r="K15" s="2"/>
      <c r="L15" s="2"/>
      <c r="M15" s="2"/>
      <c r="N15" s="2"/>
      <c r="O15" s="2"/>
      <c r="P15" s="2"/>
      <c r="Q15" s="2"/>
      <c r="R15" s="2"/>
      <c r="S15" s="2"/>
      <c r="T15" s="2"/>
      <c r="U15" s="2"/>
      <c r="V15" s="2"/>
      <c r="W15" s="2"/>
      <c r="X15" s="2"/>
      <c r="Y15" s="2"/>
      <c r="Z15" s="2"/>
      <c r="AA15" s="393"/>
      <c r="AB15" s="393"/>
      <c r="AC15" s="393"/>
      <c r="AD15" s="393"/>
    </row>
    <row r="16" spans="1:30">
      <c r="A16" s="394"/>
      <c r="B16" s="395"/>
      <c r="C16" s="390" t="s">
        <v>11</v>
      </c>
      <c r="D16" s="381"/>
      <c r="E16" s="390" t="s">
        <v>12</v>
      </c>
      <c r="F16" s="382"/>
      <c r="G16" s="381" t="s">
        <v>13</v>
      </c>
      <c r="H16" s="381"/>
      <c r="I16" s="390" t="s">
        <v>14</v>
      </c>
      <c r="J16" s="382"/>
      <c r="K16" s="381" t="s">
        <v>15</v>
      </c>
      <c r="L16" s="381"/>
      <c r="M16" s="390" t="s">
        <v>16</v>
      </c>
      <c r="N16" s="382"/>
      <c r="O16" s="381" t="s">
        <v>17</v>
      </c>
      <c r="P16" s="381"/>
      <c r="Q16" s="390" t="s">
        <v>18</v>
      </c>
      <c r="R16" s="382"/>
      <c r="S16" s="381" t="s">
        <v>19</v>
      </c>
      <c r="T16" s="381"/>
      <c r="U16" s="390" t="s">
        <v>20</v>
      </c>
      <c r="V16" s="382"/>
      <c r="W16" s="381" t="s">
        <v>21</v>
      </c>
      <c r="X16" s="382"/>
      <c r="Y16" s="381" t="s">
        <v>154</v>
      </c>
      <c r="Z16" s="382"/>
      <c r="AA16" s="381" t="s">
        <v>164</v>
      </c>
      <c r="AB16" s="382"/>
      <c r="AC16" s="381" t="s">
        <v>193</v>
      </c>
      <c r="AD16" s="382"/>
    </row>
    <row r="17" spans="1:118" s="11" customFormat="1" ht="30">
      <c r="A17" s="396"/>
      <c r="B17" s="397"/>
      <c r="C17" s="42" t="s">
        <v>45</v>
      </c>
      <c r="D17" s="43" t="s">
        <v>47</v>
      </c>
      <c r="E17" s="42" t="s">
        <v>45</v>
      </c>
      <c r="F17" s="43" t="s">
        <v>47</v>
      </c>
      <c r="G17" s="42" t="s">
        <v>45</v>
      </c>
      <c r="H17" s="43" t="s">
        <v>47</v>
      </c>
      <c r="I17" s="42" t="s">
        <v>45</v>
      </c>
      <c r="J17" s="43" t="s">
        <v>47</v>
      </c>
      <c r="K17" s="42" t="s">
        <v>45</v>
      </c>
      <c r="L17" s="43" t="s">
        <v>47</v>
      </c>
      <c r="M17" s="42" t="s">
        <v>45</v>
      </c>
      <c r="N17" s="43" t="s">
        <v>47</v>
      </c>
      <c r="O17" s="42" t="s">
        <v>45</v>
      </c>
      <c r="P17" s="43" t="s">
        <v>47</v>
      </c>
      <c r="Q17" s="42" t="s">
        <v>45</v>
      </c>
      <c r="R17" s="43" t="s">
        <v>47</v>
      </c>
      <c r="S17" s="42" t="s">
        <v>45</v>
      </c>
      <c r="T17" s="43" t="s">
        <v>47</v>
      </c>
      <c r="U17" s="42" t="s">
        <v>45</v>
      </c>
      <c r="V17" s="43" t="s">
        <v>47</v>
      </c>
      <c r="W17" s="42" t="s">
        <v>45</v>
      </c>
      <c r="X17" s="44" t="s">
        <v>47</v>
      </c>
      <c r="Y17" s="42" t="s">
        <v>45</v>
      </c>
      <c r="Z17" s="44" t="s">
        <v>47</v>
      </c>
      <c r="AA17" s="42" t="s">
        <v>45</v>
      </c>
      <c r="AB17" s="44" t="s">
        <v>47</v>
      </c>
      <c r="AC17" s="42" t="s">
        <v>45</v>
      </c>
      <c r="AD17" s="44" t="s">
        <v>47</v>
      </c>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row>
    <row r="18" spans="1:118" ht="30">
      <c r="A18" s="389" t="s">
        <v>35</v>
      </c>
      <c r="B18" s="279" t="s">
        <v>85</v>
      </c>
      <c r="C18" s="46">
        <v>9938</v>
      </c>
      <c r="D18" s="47">
        <v>100</v>
      </c>
      <c r="E18" s="46">
        <v>10137</v>
      </c>
      <c r="F18" s="48">
        <v>100</v>
      </c>
      <c r="G18" s="49">
        <v>10203</v>
      </c>
      <c r="H18" s="48">
        <v>100</v>
      </c>
      <c r="I18" s="46">
        <v>10336</v>
      </c>
      <c r="J18" s="48">
        <v>100</v>
      </c>
      <c r="K18" s="49">
        <v>10589</v>
      </c>
      <c r="L18" s="48">
        <v>100</v>
      </c>
      <c r="M18" s="46">
        <v>10697</v>
      </c>
      <c r="N18" s="48">
        <v>100</v>
      </c>
      <c r="O18" s="49">
        <v>10985</v>
      </c>
      <c r="P18" s="48">
        <v>100</v>
      </c>
      <c r="Q18" s="46">
        <v>11162</v>
      </c>
      <c r="R18" s="48">
        <v>100</v>
      </c>
      <c r="S18" s="50">
        <v>11095</v>
      </c>
      <c r="T18" s="48">
        <v>100</v>
      </c>
      <c r="U18" s="51">
        <v>10964</v>
      </c>
      <c r="V18" s="48">
        <v>100</v>
      </c>
      <c r="W18" s="52">
        <v>10918</v>
      </c>
      <c r="X18" s="48">
        <v>100</v>
      </c>
      <c r="Y18" s="52">
        <v>11026</v>
      </c>
      <c r="Z18" s="48">
        <v>100</v>
      </c>
      <c r="AA18" s="52">
        <v>11309</v>
      </c>
      <c r="AB18" s="48">
        <v>100</v>
      </c>
      <c r="AC18" s="52">
        <v>11770</v>
      </c>
      <c r="AD18" s="48">
        <v>100</v>
      </c>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row>
    <row r="19" spans="1:118">
      <c r="A19" s="389"/>
      <c r="B19" s="195" t="s">
        <v>81</v>
      </c>
      <c r="C19" s="53">
        <v>9050</v>
      </c>
      <c r="D19" s="54">
        <f>C19/C18*100</f>
        <v>91.06460052324411</v>
      </c>
      <c r="E19" s="53">
        <v>9229</v>
      </c>
      <c r="F19" s="55">
        <f>E19/E18*100</f>
        <v>91.042714807142161</v>
      </c>
      <c r="G19" s="56">
        <v>9227</v>
      </c>
      <c r="H19" s="54">
        <f>G19/G18*100</f>
        <v>90.43418602371851</v>
      </c>
      <c r="I19" s="53">
        <v>9327</v>
      </c>
      <c r="J19" s="55">
        <f>I19/I18*100</f>
        <v>90.23800309597523</v>
      </c>
      <c r="K19" s="56">
        <v>9617</v>
      </c>
      <c r="L19" s="54">
        <f>K19/K18*100</f>
        <v>90.820662952120131</v>
      </c>
      <c r="M19" s="53">
        <v>9737</v>
      </c>
      <c r="N19" s="55">
        <f>M19/M18*100</f>
        <v>91.025521174160986</v>
      </c>
      <c r="O19" s="56">
        <v>10022</v>
      </c>
      <c r="P19" s="54">
        <f>O19/O18*100</f>
        <v>91.233500227583065</v>
      </c>
      <c r="Q19" s="53">
        <v>10187</v>
      </c>
      <c r="R19" s="55">
        <f>Q19/Q18*100</f>
        <v>91.265006271277542</v>
      </c>
      <c r="S19" s="57">
        <f>S18-S20</f>
        <v>10117</v>
      </c>
      <c r="T19" s="54">
        <f>S19/S18*100</f>
        <v>91.185218566922032</v>
      </c>
      <c r="U19" s="58">
        <f>U18-U20</f>
        <v>9979</v>
      </c>
      <c r="V19" s="55">
        <f>U19/U18*100</f>
        <v>91.016052535570964</v>
      </c>
      <c r="W19" s="58">
        <f>W18-W20</f>
        <v>9926</v>
      </c>
      <c r="X19" s="55">
        <f>W19/W18*100</f>
        <v>90.914086829089584</v>
      </c>
      <c r="Y19" s="58">
        <f>Y18-Y20</f>
        <v>10036</v>
      </c>
      <c r="Z19" s="55">
        <f>Y19/Y18*100</f>
        <v>91.021222564846724</v>
      </c>
      <c r="AA19" s="58">
        <f>AA18-AA20</f>
        <v>10309</v>
      </c>
      <c r="AB19" s="55">
        <f>AA19/AA18*100</f>
        <v>91.157485188787689</v>
      </c>
      <c r="AC19" s="58">
        <f>AC18-AC20</f>
        <v>10749</v>
      </c>
      <c r="AD19" s="55">
        <f>AC19/AC18*100</f>
        <v>91.325403568394222</v>
      </c>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row>
    <row r="20" spans="1:118">
      <c r="A20" s="389"/>
      <c r="B20" s="196" t="s">
        <v>82</v>
      </c>
      <c r="C20" s="53">
        <v>888</v>
      </c>
      <c r="D20" s="54">
        <f>C20/C18*100</f>
        <v>8.9353994767558866</v>
      </c>
      <c r="E20" s="53">
        <v>908</v>
      </c>
      <c r="F20" s="55">
        <f>E20/E18*100</f>
        <v>8.9572851928578476</v>
      </c>
      <c r="G20" s="56">
        <v>976</v>
      </c>
      <c r="H20" s="54">
        <f>G20/G18*100</f>
        <v>9.5658139762814862</v>
      </c>
      <c r="I20" s="53">
        <v>1009</v>
      </c>
      <c r="J20" s="55">
        <f>I20/I18*100</f>
        <v>9.7619969040247678</v>
      </c>
      <c r="K20" s="56">
        <v>972</v>
      </c>
      <c r="L20" s="54">
        <f>K20/K18*100</f>
        <v>9.1793370478798746</v>
      </c>
      <c r="M20" s="53">
        <v>960</v>
      </c>
      <c r="N20" s="55">
        <f>M20/M18*100</f>
        <v>8.9744788258390198</v>
      </c>
      <c r="O20" s="56">
        <v>963</v>
      </c>
      <c r="P20" s="54">
        <f>O20/O18*100</f>
        <v>8.7664997724169318</v>
      </c>
      <c r="Q20" s="53">
        <v>975</v>
      </c>
      <c r="R20" s="55">
        <f>Q20/Q18*100</f>
        <v>8.7349937287224506</v>
      </c>
      <c r="S20" s="60">
        <v>978</v>
      </c>
      <c r="T20" s="54">
        <f>S20/S18*100</f>
        <v>8.8147814330779628</v>
      </c>
      <c r="U20" s="61">
        <v>985</v>
      </c>
      <c r="V20" s="55">
        <f>U20/U18*100</f>
        <v>8.9839474644290398</v>
      </c>
      <c r="W20" s="62">
        <v>992</v>
      </c>
      <c r="X20" s="55">
        <f>W20/W18*100</f>
        <v>9.0859131709104233</v>
      </c>
      <c r="Y20" s="62">
        <v>990</v>
      </c>
      <c r="Z20" s="55">
        <f>Y20/Y18*100</f>
        <v>8.9787774351532725</v>
      </c>
      <c r="AA20" s="62">
        <v>1000</v>
      </c>
      <c r="AB20" s="55">
        <f>AA20/AA18*100</f>
        <v>8.8425148112123075</v>
      </c>
      <c r="AC20" s="62">
        <v>1021</v>
      </c>
      <c r="AD20" s="55">
        <f>AC20/AC18*100</f>
        <v>8.674596431605778</v>
      </c>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row>
    <row r="21" spans="1:118" ht="30">
      <c r="A21" s="389" t="s">
        <v>38</v>
      </c>
      <c r="B21" s="281" t="s">
        <v>85</v>
      </c>
      <c r="C21" s="63">
        <v>5086</v>
      </c>
      <c r="D21" s="48">
        <v>100</v>
      </c>
      <c r="E21" s="51">
        <v>5166</v>
      </c>
      <c r="F21" s="48">
        <v>100</v>
      </c>
      <c r="G21" s="64">
        <v>5190</v>
      </c>
      <c r="H21" s="48">
        <v>100</v>
      </c>
      <c r="I21" s="51">
        <v>5362</v>
      </c>
      <c r="J21" s="48">
        <v>100</v>
      </c>
      <c r="K21" s="65">
        <v>5520</v>
      </c>
      <c r="L21" s="48">
        <v>100</v>
      </c>
      <c r="M21" s="51">
        <v>5499</v>
      </c>
      <c r="N21" s="48">
        <v>100</v>
      </c>
      <c r="O21" s="64">
        <v>5591</v>
      </c>
      <c r="P21" s="48">
        <v>100</v>
      </c>
      <c r="Q21" s="66">
        <v>5681</v>
      </c>
      <c r="R21" s="48">
        <v>100</v>
      </c>
      <c r="S21" s="65">
        <v>5793</v>
      </c>
      <c r="T21" s="48">
        <v>100</v>
      </c>
      <c r="U21" s="51">
        <v>5792</v>
      </c>
      <c r="V21" s="48">
        <v>100</v>
      </c>
      <c r="W21" s="52">
        <v>5789</v>
      </c>
      <c r="X21" s="48">
        <v>100</v>
      </c>
      <c r="Y21" s="52">
        <v>5790</v>
      </c>
      <c r="Z21" s="48">
        <v>100</v>
      </c>
      <c r="AA21" s="52">
        <v>5869</v>
      </c>
      <c r="AB21" s="48">
        <v>100</v>
      </c>
      <c r="AC21" s="52">
        <v>5956</v>
      </c>
      <c r="AD21" s="48">
        <v>100</v>
      </c>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row>
    <row r="22" spans="1:118">
      <c r="A22" s="389"/>
      <c r="B22" s="195" t="s">
        <v>81</v>
      </c>
      <c r="C22" s="67">
        <f>C21-C23</f>
        <v>4687</v>
      </c>
      <c r="D22" s="54">
        <f>C22/C21*100</f>
        <v>92.154935116004722</v>
      </c>
      <c r="E22" s="67">
        <f>E21-E23</f>
        <v>4745</v>
      </c>
      <c r="F22" s="55">
        <f>E22/E21*100</f>
        <v>91.850561362756494</v>
      </c>
      <c r="G22" s="57">
        <f>G21-G23</f>
        <v>4729</v>
      </c>
      <c r="H22" s="54">
        <f>G22/G21*100</f>
        <v>91.117533718689785</v>
      </c>
      <c r="I22" s="67">
        <f>I21-I23</f>
        <v>4875</v>
      </c>
      <c r="J22" s="55">
        <f>I22/I21*100</f>
        <v>90.917568071615079</v>
      </c>
      <c r="K22" s="57">
        <f>K21-K23</f>
        <v>5007</v>
      </c>
      <c r="L22" s="54">
        <f>K22/K21*100</f>
        <v>90.706521739130437</v>
      </c>
      <c r="M22" s="67">
        <f>M21-M23</f>
        <v>4993</v>
      </c>
      <c r="N22" s="55">
        <f>M22/M21*100</f>
        <v>90.798326968539726</v>
      </c>
      <c r="O22" s="57">
        <f>O21-O23</f>
        <v>5070</v>
      </c>
      <c r="P22" s="54">
        <f>O22/O21*100</f>
        <v>90.681452334108386</v>
      </c>
      <c r="Q22" s="67">
        <f>Q21-Q23</f>
        <v>5129</v>
      </c>
      <c r="R22" s="55">
        <f>Q22/Q21*100</f>
        <v>90.283400809716596</v>
      </c>
      <c r="S22" s="57">
        <f>S21-S23</f>
        <v>5254</v>
      </c>
      <c r="T22" s="54">
        <f>S22/S21*100</f>
        <v>90.69566718453305</v>
      </c>
      <c r="U22" s="58">
        <f>U21-U23</f>
        <v>5225</v>
      </c>
      <c r="V22" s="55">
        <f>U22/U21*100</f>
        <v>90.210635359116026</v>
      </c>
      <c r="W22" s="58">
        <f>W21-W23</f>
        <v>5232</v>
      </c>
      <c r="X22" s="55">
        <f>W22/W21*100</f>
        <v>90.378303679391948</v>
      </c>
      <c r="Y22" s="58">
        <f>Y21-Y23</f>
        <v>5223</v>
      </c>
      <c r="Z22" s="55">
        <f>Y22/Y21*100</f>
        <v>90.207253886010363</v>
      </c>
      <c r="AA22" s="58">
        <f>AA21-AA23</f>
        <v>5298</v>
      </c>
      <c r="AB22" s="55">
        <f>AA22/AA21*100</f>
        <v>90.270914976997787</v>
      </c>
      <c r="AC22" s="58">
        <f>AC21-AC23</f>
        <v>5394</v>
      </c>
      <c r="AD22" s="55">
        <f>AC22/AC21*100</f>
        <v>90.564137004701138</v>
      </c>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row>
    <row r="23" spans="1:118">
      <c r="A23" s="389"/>
      <c r="B23" s="196" t="s">
        <v>82</v>
      </c>
      <c r="C23" s="68">
        <v>399</v>
      </c>
      <c r="D23" s="54">
        <f>C23/C21*100</f>
        <v>7.8450648839952812</v>
      </c>
      <c r="E23" s="69">
        <v>421</v>
      </c>
      <c r="F23" s="55">
        <f>E23/E21*100</f>
        <v>8.1494386372435148</v>
      </c>
      <c r="G23" s="70">
        <v>461</v>
      </c>
      <c r="H23" s="54">
        <f>G23/G21*100</f>
        <v>8.8824662813102133</v>
      </c>
      <c r="I23" s="69">
        <v>487</v>
      </c>
      <c r="J23" s="55">
        <f>I23/I21*100</f>
        <v>9.0824319283849313</v>
      </c>
      <c r="K23" s="71">
        <v>513</v>
      </c>
      <c r="L23" s="54">
        <f>K23/K21*100</f>
        <v>9.2934782608695663</v>
      </c>
      <c r="M23" s="69">
        <v>506</v>
      </c>
      <c r="N23" s="55">
        <f>M23/M21*100</f>
        <v>9.2016730314602651</v>
      </c>
      <c r="O23" s="70">
        <v>521</v>
      </c>
      <c r="P23" s="54">
        <f>O23/O21*100</f>
        <v>9.3185476658916127</v>
      </c>
      <c r="Q23" s="72">
        <v>552</v>
      </c>
      <c r="R23" s="55">
        <f>Q23/Q21*100</f>
        <v>9.7165991902834001</v>
      </c>
      <c r="S23" s="71">
        <v>539</v>
      </c>
      <c r="T23" s="54">
        <f>S23/S21*100</f>
        <v>9.3043328154669425</v>
      </c>
      <c r="U23" s="68">
        <v>567</v>
      </c>
      <c r="V23" s="55">
        <f>U23/U21*100</f>
        <v>9.7893646408839778</v>
      </c>
      <c r="W23" s="62">
        <v>557</v>
      </c>
      <c r="X23" s="55">
        <f>W23/W21*100</f>
        <v>9.6216963206080504</v>
      </c>
      <c r="Y23" s="62">
        <v>567</v>
      </c>
      <c r="Z23" s="55">
        <f>Y23/Y21*100</f>
        <v>9.7927461139896383</v>
      </c>
      <c r="AA23" s="62">
        <v>571</v>
      </c>
      <c r="AB23" s="55">
        <f>AA23/AA21*100</f>
        <v>9.7290850230022148</v>
      </c>
      <c r="AC23" s="62">
        <v>562</v>
      </c>
      <c r="AD23" s="55">
        <f>AC23/AC21*100</f>
        <v>9.4358629952988569</v>
      </c>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row>
    <row r="24" spans="1:118" ht="30">
      <c r="A24" s="389" t="s">
        <v>36</v>
      </c>
      <c r="B24" s="281" t="s">
        <v>85</v>
      </c>
      <c r="C24" s="73">
        <v>22040</v>
      </c>
      <c r="D24" s="48">
        <v>100</v>
      </c>
      <c r="E24" s="51">
        <v>22842</v>
      </c>
      <c r="F24" s="48">
        <v>100</v>
      </c>
      <c r="G24" s="64">
        <v>23535</v>
      </c>
      <c r="H24" s="48">
        <v>100</v>
      </c>
      <c r="I24" s="51">
        <v>24106</v>
      </c>
      <c r="J24" s="48">
        <v>100</v>
      </c>
      <c r="K24" s="50">
        <v>24991</v>
      </c>
      <c r="L24" s="48">
        <v>100</v>
      </c>
      <c r="M24" s="51">
        <v>25501</v>
      </c>
      <c r="N24" s="48">
        <v>100</v>
      </c>
      <c r="O24" s="64">
        <v>26026</v>
      </c>
      <c r="P24" s="48">
        <v>100</v>
      </c>
      <c r="Q24" s="73">
        <v>26612</v>
      </c>
      <c r="R24" s="48">
        <v>100</v>
      </c>
      <c r="S24" s="50">
        <v>26818</v>
      </c>
      <c r="T24" s="48">
        <v>100</v>
      </c>
      <c r="U24" s="73">
        <v>27218</v>
      </c>
      <c r="V24" s="48">
        <v>100</v>
      </c>
      <c r="W24" s="52">
        <v>27453</v>
      </c>
      <c r="X24" s="48">
        <v>100</v>
      </c>
      <c r="Y24" s="52">
        <v>27465</v>
      </c>
      <c r="Z24" s="48">
        <v>100</v>
      </c>
      <c r="AA24" s="52">
        <v>28362</v>
      </c>
      <c r="AB24" s="48">
        <v>100</v>
      </c>
      <c r="AC24" s="52">
        <v>29047</v>
      </c>
      <c r="AD24" s="48">
        <v>100</v>
      </c>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row>
    <row r="25" spans="1:118">
      <c r="A25" s="389"/>
      <c r="B25" s="195" t="s">
        <v>81</v>
      </c>
      <c r="C25" s="67">
        <f>C24-C26</f>
        <v>19783</v>
      </c>
      <c r="D25" s="54">
        <f>C25/C24*100</f>
        <v>89.759528130671512</v>
      </c>
      <c r="E25" s="67">
        <f>E24-E26</f>
        <v>20348</v>
      </c>
      <c r="F25" s="55">
        <f>E25/E24*100</f>
        <v>89.081516504684359</v>
      </c>
      <c r="G25" s="57">
        <f>G24-G26</f>
        <v>20868</v>
      </c>
      <c r="H25" s="54">
        <f>G25/G24*100</f>
        <v>88.667941363926076</v>
      </c>
      <c r="I25" s="67">
        <f>I24-I26</f>
        <v>21218</v>
      </c>
      <c r="J25" s="55">
        <f>I25/I24*100</f>
        <v>88.019580187505184</v>
      </c>
      <c r="K25" s="57">
        <f>K24-K26</f>
        <v>22079</v>
      </c>
      <c r="L25" s="54">
        <f>K25/K24*100</f>
        <v>88.347805209875546</v>
      </c>
      <c r="M25" s="67">
        <f>M24-M26</f>
        <v>22561</v>
      </c>
      <c r="N25" s="55">
        <f>M25/M24*100</f>
        <v>88.471040351358766</v>
      </c>
      <c r="O25" s="57">
        <f>O24-O26</f>
        <v>23004</v>
      </c>
      <c r="P25" s="54">
        <f>O25/O24*100</f>
        <v>88.388534542380697</v>
      </c>
      <c r="Q25" s="67">
        <f>Q24-Q26</f>
        <v>23402</v>
      </c>
      <c r="R25" s="55">
        <f>Q25/Q24*100</f>
        <v>87.937772433488647</v>
      </c>
      <c r="S25" s="57">
        <f>S24-S26</f>
        <v>23577</v>
      </c>
      <c r="T25" s="54">
        <f>S25/S24*100</f>
        <v>87.914833320903867</v>
      </c>
      <c r="U25" s="58">
        <f>U24-U26</f>
        <v>23802</v>
      </c>
      <c r="V25" s="55">
        <f>U25/U24*100</f>
        <v>87.449481960467338</v>
      </c>
      <c r="W25" s="58">
        <f>W24-W26</f>
        <v>23980</v>
      </c>
      <c r="X25" s="55">
        <f>W25/W24*100</f>
        <v>87.349287873820714</v>
      </c>
      <c r="Y25" s="58">
        <f>Y24-Y26</f>
        <v>24012</v>
      </c>
      <c r="Z25" s="55">
        <f>Y25/Y24*100</f>
        <v>87.427635172037142</v>
      </c>
      <c r="AA25" s="58">
        <f>AA24-AA26</f>
        <v>24740</v>
      </c>
      <c r="AB25" s="55">
        <f>AA25/AA24*100</f>
        <v>87.22939143924971</v>
      </c>
      <c r="AC25" s="58">
        <f>AC24-AC26</f>
        <v>25347</v>
      </c>
      <c r="AD25" s="55">
        <f>AC25/AC24*100</f>
        <v>87.262023616896755</v>
      </c>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row>
    <row r="26" spans="1:118">
      <c r="A26" s="389"/>
      <c r="B26" s="196" t="s">
        <v>82</v>
      </c>
      <c r="C26" s="68">
        <v>2257</v>
      </c>
      <c r="D26" s="54">
        <f>C26/C24*100</f>
        <v>10.240471869328493</v>
      </c>
      <c r="E26" s="69">
        <v>2494</v>
      </c>
      <c r="F26" s="55">
        <f>E26/E24*100</f>
        <v>10.918483495315646</v>
      </c>
      <c r="G26" s="70">
        <v>2667</v>
      </c>
      <c r="H26" s="54">
        <f>G26/G24*100</f>
        <v>11.332058636073933</v>
      </c>
      <c r="I26" s="69">
        <v>2888</v>
      </c>
      <c r="J26" s="55">
        <f>I26/I24*100</f>
        <v>11.980419812494816</v>
      </c>
      <c r="K26" s="71">
        <v>2912</v>
      </c>
      <c r="L26" s="54">
        <f>K26/K24*100</f>
        <v>11.652194790124446</v>
      </c>
      <c r="M26" s="69">
        <v>2940</v>
      </c>
      <c r="N26" s="55">
        <f>M26/M24*100</f>
        <v>11.52895964864123</v>
      </c>
      <c r="O26" s="70">
        <v>3022</v>
      </c>
      <c r="P26" s="54">
        <f>O26/O24*100</f>
        <v>11.611465457619303</v>
      </c>
      <c r="Q26" s="68">
        <v>3210</v>
      </c>
      <c r="R26" s="55">
        <f>Q26/Q24*100</f>
        <v>12.062227566511348</v>
      </c>
      <c r="S26" s="71">
        <v>3241</v>
      </c>
      <c r="T26" s="54">
        <f>S26/S24*100</f>
        <v>12.08516667909613</v>
      </c>
      <c r="U26" s="68">
        <v>3416</v>
      </c>
      <c r="V26" s="55">
        <f>U26/U24*100</f>
        <v>12.550518039532662</v>
      </c>
      <c r="W26" s="62">
        <v>3473</v>
      </c>
      <c r="X26" s="55">
        <f>W26/W24*100</f>
        <v>12.65071212617929</v>
      </c>
      <c r="Y26" s="62">
        <v>3453</v>
      </c>
      <c r="Z26" s="55">
        <f>Y26/Y24*100</f>
        <v>12.572364827962861</v>
      </c>
      <c r="AA26" s="62">
        <v>3622</v>
      </c>
      <c r="AB26" s="55">
        <f>AA26/AA24*100</f>
        <v>12.770608560750299</v>
      </c>
      <c r="AC26" s="62">
        <v>3700</v>
      </c>
      <c r="AD26" s="55">
        <f>AC26/AC24*100</f>
        <v>12.737976383103247</v>
      </c>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row>
    <row r="27" spans="1:118" ht="30">
      <c r="A27" s="389" t="s">
        <v>37</v>
      </c>
      <c r="B27" s="281" t="s">
        <v>85</v>
      </c>
      <c r="C27" s="74">
        <v>4450</v>
      </c>
      <c r="D27" s="48">
        <v>100</v>
      </c>
      <c r="E27" s="51">
        <v>4564</v>
      </c>
      <c r="F27" s="48">
        <v>100</v>
      </c>
      <c r="G27" s="64">
        <v>4624</v>
      </c>
      <c r="H27" s="48">
        <v>100</v>
      </c>
      <c r="I27" s="51">
        <v>4704</v>
      </c>
      <c r="J27" s="48">
        <v>100</v>
      </c>
      <c r="K27" s="65">
        <v>4808</v>
      </c>
      <c r="L27" s="48">
        <v>100</v>
      </c>
      <c r="M27" s="51">
        <v>4927</v>
      </c>
      <c r="N27" s="48">
        <v>100</v>
      </c>
      <c r="O27" s="64">
        <v>4931</v>
      </c>
      <c r="P27" s="48">
        <v>100</v>
      </c>
      <c r="Q27" s="66">
        <v>5006</v>
      </c>
      <c r="R27" s="48">
        <v>100</v>
      </c>
      <c r="S27" s="65">
        <v>5114</v>
      </c>
      <c r="T27" s="48">
        <v>100</v>
      </c>
      <c r="U27" s="74">
        <v>5102</v>
      </c>
      <c r="V27" s="48">
        <v>100</v>
      </c>
      <c r="W27" s="52">
        <v>5119</v>
      </c>
      <c r="X27" s="48">
        <v>100</v>
      </c>
      <c r="Y27" s="52">
        <v>5070</v>
      </c>
      <c r="Z27" s="48">
        <v>100</v>
      </c>
      <c r="AA27" s="52">
        <v>5180</v>
      </c>
      <c r="AB27" s="48">
        <v>100</v>
      </c>
      <c r="AC27" s="52">
        <v>5239</v>
      </c>
      <c r="AD27" s="48">
        <v>100</v>
      </c>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row>
    <row r="28" spans="1:118">
      <c r="A28" s="389"/>
      <c r="B28" s="195" t="s">
        <v>81</v>
      </c>
      <c r="C28" s="67">
        <f>C27-C29</f>
        <v>4372</v>
      </c>
      <c r="D28" s="54">
        <f>C28/C27*100</f>
        <v>98.247191011235955</v>
      </c>
      <c r="E28" s="67">
        <f>E27-E29</f>
        <v>4463</v>
      </c>
      <c r="F28" s="55">
        <f>E28/E27*100</f>
        <v>97.787028921998242</v>
      </c>
      <c r="G28" s="57">
        <f>G27-G29</f>
        <v>4494</v>
      </c>
      <c r="H28" s="54">
        <f>G28/G27*100</f>
        <v>97.188581314878903</v>
      </c>
      <c r="I28" s="67">
        <f>I27-I29</f>
        <v>4586</v>
      </c>
      <c r="J28" s="55">
        <f>I28/I27*100</f>
        <v>97.491496598639458</v>
      </c>
      <c r="K28" s="57">
        <f>K27-K29</f>
        <v>4681</v>
      </c>
      <c r="L28" s="54">
        <f>K28/K27*100</f>
        <v>97.358569051580702</v>
      </c>
      <c r="M28" s="67">
        <f>M27-M29</f>
        <v>4805</v>
      </c>
      <c r="N28" s="55">
        <f>M28/M27*100</f>
        <v>97.52384818347879</v>
      </c>
      <c r="O28" s="57">
        <f>O27-O29</f>
        <v>4803</v>
      </c>
      <c r="P28" s="54">
        <f>O28/O27*100</f>
        <v>97.404177651591965</v>
      </c>
      <c r="Q28" s="67">
        <f>Q27-Q29</f>
        <v>4868</v>
      </c>
      <c r="R28" s="55">
        <f>Q28/Q27*100</f>
        <v>97.243308030363565</v>
      </c>
      <c r="S28" s="57">
        <f>S27-S29</f>
        <v>4975</v>
      </c>
      <c r="T28" s="54">
        <f>S28/S27*100</f>
        <v>97.281971059835755</v>
      </c>
      <c r="U28" s="67">
        <f>U27-U29</f>
        <v>4957</v>
      </c>
      <c r="V28" s="55">
        <f>U28/U27*100</f>
        <v>97.157977263818111</v>
      </c>
      <c r="W28" s="58">
        <f>W27-W29</f>
        <v>4945</v>
      </c>
      <c r="X28" s="55">
        <f>W28/W27*100</f>
        <v>96.600898613010358</v>
      </c>
      <c r="Y28" s="58">
        <f>Y27-Y29</f>
        <v>4875</v>
      </c>
      <c r="Z28" s="55">
        <f>Y28/Y27*100</f>
        <v>96.15384615384616</v>
      </c>
      <c r="AA28" s="58">
        <f>AA27-AA29</f>
        <v>4933</v>
      </c>
      <c r="AB28" s="55">
        <f>AA28/AA27*100</f>
        <v>95.231660231660229</v>
      </c>
      <c r="AC28" s="58">
        <f>AC27-AC29</f>
        <v>4933</v>
      </c>
      <c r="AD28" s="55">
        <f>AC28/AC27*100</f>
        <v>94.159190685245278</v>
      </c>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row>
    <row r="29" spans="1:118" s="12" customFormat="1" ht="15.75" thickBot="1">
      <c r="A29" s="391"/>
      <c r="B29" s="75" t="s">
        <v>82</v>
      </c>
      <c r="C29" s="76">
        <v>78</v>
      </c>
      <c r="D29" s="77">
        <f>C29/C27*100</f>
        <v>1.752808988764045</v>
      </c>
      <c r="E29" s="78">
        <v>101</v>
      </c>
      <c r="F29" s="79">
        <f>E29/E27*100</f>
        <v>2.2129710780017531</v>
      </c>
      <c r="G29" s="80">
        <v>130</v>
      </c>
      <c r="H29" s="77">
        <f>G29/G27*100</f>
        <v>2.8114186851211072</v>
      </c>
      <c r="I29" s="78">
        <v>118</v>
      </c>
      <c r="J29" s="79">
        <f>I29/I27*100</f>
        <v>2.5085034013605441</v>
      </c>
      <c r="K29" s="81">
        <v>127</v>
      </c>
      <c r="L29" s="77">
        <f>K29/K27*100</f>
        <v>2.641430948419301</v>
      </c>
      <c r="M29" s="78">
        <v>122</v>
      </c>
      <c r="N29" s="79">
        <f>M29/M27*100</f>
        <v>2.4761518165212095</v>
      </c>
      <c r="O29" s="80">
        <v>128</v>
      </c>
      <c r="P29" s="77">
        <f>O29/O27*100</f>
        <v>2.5958223484080309</v>
      </c>
      <c r="Q29" s="82">
        <v>138</v>
      </c>
      <c r="R29" s="79">
        <f>Q29/Q27*100</f>
        <v>2.7566919696364365</v>
      </c>
      <c r="S29" s="81">
        <v>139</v>
      </c>
      <c r="T29" s="77">
        <f>S29/S27*100</f>
        <v>2.7180289401642548</v>
      </c>
      <c r="U29" s="76">
        <v>145</v>
      </c>
      <c r="V29" s="79">
        <f>U29/U27*100</f>
        <v>2.8420227361818893</v>
      </c>
      <c r="W29" s="83">
        <v>174</v>
      </c>
      <c r="X29" s="79">
        <f>W29/W27*100</f>
        <v>3.399101386989646</v>
      </c>
      <c r="Y29" s="83">
        <v>195</v>
      </c>
      <c r="Z29" s="79">
        <f>Y29/Y27*100</f>
        <v>3.8461538461538463</v>
      </c>
      <c r="AA29" s="83">
        <v>247</v>
      </c>
      <c r="AB29" s="79">
        <f>AA29/AA27*100</f>
        <v>4.7683397683397679</v>
      </c>
      <c r="AC29" s="83">
        <v>306</v>
      </c>
      <c r="AD29" s="79">
        <f>AC29/AC27*100</f>
        <v>5.8408093147547238</v>
      </c>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row>
    <row r="30" spans="1:118" ht="30.75" thickTop="1">
      <c r="A30" s="387" t="s">
        <v>3</v>
      </c>
      <c r="B30" s="281" t="s">
        <v>85</v>
      </c>
      <c r="C30" s="84">
        <v>216470</v>
      </c>
      <c r="D30" s="85">
        <v>100</v>
      </c>
      <c r="E30" s="84">
        <v>214513</v>
      </c>
      <c r="F30" s="86">
        <v>100</v>
      </c>
      <c r="G30" s="87">
        <v>212772</v>
      </c>
      <c r="H30" s="86">
        <v>100</v>
      </c>
      <c r="I30" s="84">
        <v>211768</v>
      </c>
      <c r="J30" s="86">
        <v>100</v>
      </c>
      <c r="K30" s="87">
        <v>214317</v>
      </c>
      <c r="L30" s="86">
        <v>100</v>
      </c>
      <c r="M30" s="84">
        <v>214838</v>
      </c>
      <c r="N30" s="86">
        <v>100</v>
      </c>
      <c r="O30" s="87">
        <v>216746</v>
      </c>
      <c r="P30" s="86">
        <v>100</v>
      </c>
      <c r="Q30" s="84">
        <v>220251</v>
      </c>
      <c r="R30" s="86">
        <v>100</v>
      </c>
      <c r="S30" s="87">
        <v>221160</v>
      </c>
      <c r="T30" s="86">
        <v>100</v>
      </c>
      <c r="U30" s="84">
        <v>222275</v>
      </c>
      <c r="V30" s="86">
        <v>100</v>
      </c>
      <c r="W30" s="62">
        <v>224287</v>
      </c>
      <c r="X30" s="88">
        <v>100</v>
      </c>
      <c r="Y30" s="62">
        <v>227010</v>
      </c>
      <c r="Z30" s="88">
        <v>100</v>
      </c>
      <c r="AA30" s="62">
        <v>233085</v>
      </c>
      <c r="AB30" s="88">
        <v>100</v>
      </c>
      <c r="AC30" s="62">
        <v>240207</v>
      </c>
      <c r="AD30" s="88">
        <v>100</v>
      </c>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row>
    <row r="31" spans="1:118">
      <c r="A31" s="388"/>
      <c r="B31" s="195" t="s">
        <v>81</v>
      </c>
      <c r="C31" s="67">
        <f>C30-C32</f>
        <v>209737</v>
      </c>
      <c r="D31" s="54">
        <f>C31/C30*100</f>
        <v>96.889638287060563</v>
      </c>
      <c r="E31" s="67">
        <f>E30-E32</f>
        <v>207327</v>
      </c>
      <c r="F31" s="55">
        <f>E31/E30*100</f>
        <v>96.650086474945567</v>
      </c>
      <c r="G31" s="57">
        <f>G30-G32</f>
        <v>204845</v>
      </c>
      <c r="H31" s="54">
        <f>G31/G30*100</f>
        <v>96.274415806591094</v>
      </c>
      <c r="I31" s="67">
        <f>I30-I32</f>
        <v>203408</v>
      </c>
      <c r="J31" s="55">
        <f>I31/I30*100</f>
        <v>96.052283631143524</v>
      </c>
      <c r="K31" s="57">
        <f>K30-K32</f>
        <v>205686</v>
      </c>
      <c r="L31" s="54">
        <f>K31/K30*100</f>
        <v>95.972787972955956</v>
      </c>
      <c r="M31" s="67">
        <f>M30-M32</f>
        <v>205895</v>
      </c>
      <c r="N31" s="55">
        <f>M31/M30*100</f>
        <v>95.837328591776128</v>
      </c>
      <c r="O31" s="57">
        <f>O30-O32</f>
        <v>207539</v>
      </c>
      <c r="P31" s="54">
        <f>O31/O30*100</f>
        <v>95.752170743635418</v>
      </c>
      <c r="Q31" s="67">
        <f>Q30-Q32</f>
        <v>210659</v>
      </c>
      <c r="R31" s="55">
        <f>Q31/Q30*100</f>
        <v>95.644968694807289</v>
      </c>
      <c r="S31" s="57">
        <f>S30-S32</f>
        <v>211542</v>
      </c>
      <c r="T31" s="54">
        <f>S31/S30*100</f>
        <v>95.651112316874659</v>
      </c>
      <c r="U31" s="67">
        <f>U30-U32</f>
        <v>212243</v>
      </c>
      <c r="V31" s="55">
        <f>U31/U30*100</f>
        <v>95.486671915420089</v>
      </c>
      <c r="W31" s="58">
        <f>W30-W32</f>
        <v>213935</v>
      </c>
      <c r="X31" s="55">
        <f>W31/W30*100</f>
        <v>95.384485057092022</v>
      </c>
      <c r="Y31" s="58">
        <f>Y30-Y32</f>
        <v>216524</v>
      </c>
      <c r="Z31" s="55">
        <f>Y31/Y30*100</f>
        <v>95.380820228183779</v>
      </c>
      <c r="AA31" s="58">
        <f>AA30-AA32</f>
        <v>222141</v>
      </c>
      <c r="AB31" s="55">
        <f>AA31/AA30*100</f>
        <v>95.304717163266616</v>
      </c>
      <c r="AC31" s="58">
        <f>AC30-AC32</f>
        <v>228994</v>
      </c>
      <c r="AD31" s="55">
        <f>AC31/AC30*100</f>
        <v>95.331942865944782</v>
      </c>
    </row>
    <row r="32" spans="1:118">
      <c r="A32" s="388"/>
      <c r="B32" s="196" t="s">
        <v>82</v>
      </c>
      <c r="C32" s="68">
        <v>6733</v>
      </c>
      <c r="D32" s="89">
        <f>C32/C30*100</f>
        <v>3.1103617129394374</v>
      </c>
      <c r="E32" s="69">
        <v>7186</v>
      </c>
      <c r="F32" s="90">
        <f>E32/E30*100</f>
        <v>3.3499135250544256</v>
      </c>
      <c r="G32" s="70">
        <v>7927</v>
      </c>
      <c r="H32" s="89">
        <f>G32/G30*100</f>
        <v>3.7255841934089076</v>
      </c>
      <c r="I32" s="69">
        <v>8360</v>
      </c>
      <c r="J32" s="90">
        <f>I32/I30*100</f>
        <v>3.9477163688564847</v>
      </c>
      <c r="K32" s="71">
        <v>8631</v>
      </c>
      <c r="L32" s="89">
        <f>K32/K30*100</f>
        <v>4.0272120270440519</v>
      </c>
      <c r="M32" s="69">
        <v>8943</v>
      </c>
      <c r="N32" s="90">
        <f>M32/M30*100</f>
        <v>4.1626714082238712</v>
      </c>
      <c r="O32" s="70">
        <v>9207</v>
      </c>
      <c r="P32" s="89">
        <f>O32/O30*100</f>
        <v>4.247829256364593</v>
      </c>
      <c r="Q32" s="72">
        <v>9592</v>
      </c>
      <c r="R32" s="90">
        <f>Q32/Q30*100</f>
        <v>4.3550313051927123</v>
      </c>
      <c r="S32" s="71">
        <v>9618</v>
      </c>
      <c r="T32" s="89">
        <f>S32/S30*100</f>
        <v>4.3488876831253389</v>
      </c>
      <c r="U32" s="68">
        <v>10032</v>
      </c>
      <c r="V32" s="90">
        <f>U32/U30*100</f>
        <v>4.5133280845799124</v>
      </c>
      <c r="W32" s="91">
        <v>10352</v>
      </c>
      <c r="X32" s="90">
        <f>W32/W30*100</f>
        <v>4.6155149429079705</v>
      </c>
      <c r="Y32" s="91">
        <v>10486</v>
      </c>
      <c r="Z32" s="90">
        <f>Y32/Y30*100</f>
        <v>4.6191797718162197</v>
      </c>
      <c r="AA32" s="91">
        <v>10944</v>
      </c>
      <c r="AB32" s="90">
        <f>AA32/AA30*100</f>
        <v>4.6952828367333801</v>
      </c>
      <c r="AC32" s="91">
        <v>11213</v>
      </c>
      <c r="AD32" s="90">
        <f>AC32/AC30*100</f>
        <v>4.6680571340552106</v>
      </c>
    </row>
    <row r="35" spans="1:30">
      <c r="A35" s="341" t="s">
        <v>4</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77"/>
      <c r="AC35" s="377"/>
      <c r="AD35" s="377"/>
    </row>
    <row r="36" spans="1:30">
      <c r="A36" s="378" t="s">
        <v>138</v>
      </c>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row>
    <row r="37" spans="1:30">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row>
    <row r="38" spans="1:30">
      <c r="A38" s="378"/>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row>
    <row r="39" spans="1:30">
      <c r="A39" s="378"/>
      <c r="B39" s="378"/>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row>
    <row r="40" spans="1:30">
      <c r="A40" s="378"/>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row>
    <row r="41" spans="1:30">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row>
    <row r="42" spans="1:30">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row>
    <row r="43" spans="1:30">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row>
    <row r="45" spans="1:30">
      <c r="A45" s="5" t="s">
        <v>5</v>
      </c>
    </row>
    <row r="47" spans="1:30">
      <c r="C47" s="9"/>
      <c r="D47" s="10"/>
      <c r="E47" s="10"/>
      <c r="F47" s="10"/>
      <c r="G47" s="10"/>
    </row>
    <row r="48" spans="1:30">
      <c r="C48" s="9"/>
      <c r="D48" s="10"/>
      <c r="E48" s="10"/>
      <c r="F48" s="10"/>
      <c r="G48" s="10"/>
    </row>
    <row r="49" spans="3:7">
      <c r="C49" s="10"/>
      <c r="D49" s="10"/>
      <c r="E49" s="10"/>
      <c r="F49" s="10"/>
      <c r="G49" s="10"/>
    </row>
  </sheetData>
  <mergeCells count="29">
    <mergeCell ref="A4:AD7"/>
    <mergeCell ref="AA3:AD3"/>
    <mergeCell ref="A1:AD1"/>
    <mergeCell ref="A36:AD43"/>
    <mergeCell ref="AB35:AD35"/>
    <mergeCell ref="AC16:AD16"/>
    <mergeCell ref="AA15:AD15"/>
    <mergeCell ref="AA13:AD13"/>
    <mergeCell ref="A9:AD12"/>
    <mergeCell ref="AA8:AD8"/>
    <mergeCell ref="AA16:AB16"/>
    <mergeCell ref="G16:H16"/>
    <mergeCell ref="A16:B17"/>
    <mergeCell ref="S16:T16"/>
    <mergeCell ref="U16:V16"/>
    <mergeCell ref="W16:X16"/>
    <mergeCell ref="A30:A32"/>
    <mergeCell ref="A18:A20"/>
    <mergeCell ref="C16:D16"/>
    <mergeCell ref="Y16:Z16"/>
    <mergeCell ref="A21:A23"/>
    <mergeCell ref="E16:F16"/>
    <mergeCell ref="A24:A26"/>
    <mergeCell ref="A27:A29"/>
    <mergeCell ref="I16:J16"/>
    <mergeCell ref="K16:L16"/>
    <mergeCell ref="M16:N16"/>
    <mergeCell ref="O16:P16"/>
    <mergeCell ref="Q16:R16"/>
  </mergeCells>
  <hyperlinks>
    <hyperlink ref="A45" location="Titelseite!A1" display="zurück zum Inhaltsverzeichnis" xr:uid="{00000000-0004-0000-0200-000000000000}"/>
  </hyperlinks>
  <pageMargins left="0.7" right="0.7" top="0.78740157499999996" bottom="0.78740157499999996" header="0.3" footer="0.3"/>
  <pageSetup paperSize="9" orientation="portrait" horizontalDpi="4294967293" verticalDpi="0" r:id="rId1"/>
  <ignoredErrors>
    <ignoredError sqref="T19:U19 E25 E28 E31 S19 D25:D26 U22 S22 Q22 O22 M22 G22 K22 I22 E22 D22 F22 J22 L22 H22 N22 P22 R22 T22 K28 M28 O28 Q28 S28 U28 U31 S31 Q31 O31 M31 K31 U25 S25 Q25 O25 M25 K25 I31 I28 I25 G31 G28 G25 F26:U26 F25 H25 F29:U29 F28 H28 F31 H31 J25 J28 J31 L25 N25 P25 R25 T25 L31 N31 P31 R31 T31 T28 R28 P28 N28 L28 G27 U27 S27 Q27 O27 M27 K27 I27 D28:D29 D31:D32 G30 I30 K30 M30 O30 Q30 S30 U30 V22 V19 V20:V21 V23:V31 W19:W31 X19:X32 Y19:Y31 Z19:AA19 Z22:AA22 Z21 Z25:AA25 Z23 Z24 Z28:AA28 Z26 Z27 Z31:AA31 Z29 Z20 Z30 Z32 AC19:AC32" formula="1"/>
    <ignoredError sqref="AB19:AB32" evalError="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9"/>
  <sheetViews>
    <sheetView workbookViewId="0">
      <selection sqref="A1:Z1"/>
    </sheetView>
  </sheetViews>
  <sheetFormatPr baseColWidth="10" defaultColWidth="11.42578125" defaultRowHeight="15"/>
  <cols>
    <col min="1" max="1" width="11.42578125" style="32"/>
    <col min="2" max="2" width="26.140625" style="32" customWidth="1"/>
    <col min="3" max="8" width="9.5703125" style="32" hidden="1" customWidth="1"/>
    <col min="9" max="22" width="9.5703125" style="32" customWidth="1"/>
    <col min="23" max="50" width="9.7109375" style="32" customWidth="1"/>
    <col min="51" max="16384" width="11.42578125" style="32"/>
  </cols>
  <sheetData>
    <row r="1" spans="1:28" ht="18.75">
      <c r="A1" s="392" t="s">
        <v>146</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64"/>
      <c r="AB1" s="364"/>
    </row>
    <row r="3" spans="1:28"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row>
    <row r="4" spans="1:28">
      <c r="A4" s="378" t="s">
        <v>155</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row>
    <row r="5" spans="1:28">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row>
    <row r="6" spans="1:28">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row>
    <row r="7" spans="1:28">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row>
    <row r="8" spans="1:28"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row>
    <row r="9" spans="1:28" ht="15" customHeight="1">
      <c r="A9" s="376" t="s">
        <v>152</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row>
    <row r="10" spans="1:28">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row>
    <row r="11" spans="1:28">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row>
    <row r="12" spans="1:28">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row>
    <row r="13" spans="1:28"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row>
    <row r="14" spans="1:28">
      <c r="Y14" s="368"/>
    </row>
    <row r="15" spans="1:28">
      <c r="A15" s="393" t="s">
        <v>151</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row>
    <row r="16" spans="1:28">
      <c r="A16" s="394"/>
      <c r="B16" s="395"/>
      <c r="C16" s="390" t="s">
        <v>12</v>
      </c>
      <c r="D16" s="382"/>
      <c r="E16" s="381" t="s">
        <v>13</v>
      </c>
      <c r="F16" s="381"/>
      <c r="G16" s="390" t="s">
        <v>14</v>
      </c>
      <c r="H16" s="382"/>
      <c r="I16" s="381" t="s">
        <v>15</v>
      </c>
      <c r="J16" s="381"/>
      <c r="K16" s="390" t="s">
        <v>16</v>
      </c>
      <c r="L16" s="382"/>
      <c r="M16" s="381" t="s">
        <v>17</v>
      </c>
      <c r="N16" s="381"/>
      <c r="O16" s="390" t="s">
        <v>18</v>
      </c>
      <c r="P16" s="382"/>
      <c r="Q16" s="381" t="s">
        <v>19</v>
      </c>
      <c r="R16" s="381"/>
      <c r="S16" s="390" t="s">
        <v>20</v>
      </c>
      <c r="T16" s="382"/>
      <c r="U16" s="381" t="s">
        <v>21</v>
      </c>
      <c r="V16" s="382"/>
      <c r="W16" s="381" t="s">
        <v>154</v>
      </c>
      <c r="X16" s="382"/>
      <c r="Y16" s="381" t="s">
        <v>164</v>
      </c>
      <c r="Z16" s="382"/>
      <c r="AA16" s="381" t="s">
        <v>193</v>
      </c>
      <c r="AB16" s="382"/>
    </row>
    <row r="17" spans="1:28" ht="30">
      <c r="A17" s="396"/>
      <c r="B17" s="397"/>
      <c r="C17" s="92" t="s">
        <v>45</v>
      </c>
      <c r="D17" s="93" t="s">
        <v>44</v>
      </c>
      <c r="E17" s="92" t="s">
        <v>45</v>
      </c>
      <c r="F17" s="93" t="s">
        <v>44</v>
      </c>
      <c r="G17" s="92" t="s">
        <v>45</v>
      </c>
      <c r="H17" s="93" t="s">
        <v>44</v>
      </c>
      <c r="I17" s="92" t="s">
        <v>45</v>
      </c>
      <c r="J17" s="93" t="s">
        <v>44</v>
      </c>
      <c r="K17" s="92" t="s">
        <v>45</v>
      </c>
      <c r="L17" s="93" t="s">
        <v>44</v>
      </c>
      <c r="M17" s="92" t="s">
        <v>45</v>
      </c>
      <c r="N17" s="93" t="s">
        <v>44</v>
      </c>
      <c r="O17" s="92" t="s">
        <v>45</v>
      </c>
      <c r="P17" s="93" t="s">
        <v>44</v>
      </c>
      <c r="Q17" s="92" t="s">
        <v>45</v>
      </c>
      <c r="R17" s="93" t="s">
        <v>44</v>
      </c>
      <c r="S17" s="92" t="s">
        <v>45</v>
      </c>
      <c r="T17" s="93" t="s">
        <v>44</v>
      </c>
      <c r="U17" s="92" t="s">
        <v>45</v>
      </c>
      <c r="V17" s="93" t="s">
        <v>44</v>
      </c>
      <c r="W17" s="92" t="s">
        <v>45</v>
      </c>
      <c r="X17" s="44" t="s">
        <v>44</v>
      </c>
      <c r="Y17" s="92" t="s">
        <v>45</v>
      </c>
      <c r="Z17" s="44" t="s">
        <v>44</v>
      </c>
      <c r="AA17" s="92" t="s">
        <v>45</v>
      </c>
      <c r="AB17" s="44" t="s">
        <v>44</v>
      </c>
    </row>
    <row r="18" spans="1:28" ht="30">
      <c r="A18" s="389" t="s">
        <v>35</v>
      </c>
      <c r="B18" s="279" t="s">
        <v>147</v>
      </c>
      <c r="C18" s="289">
        <v>2607</v>
      </c>
      <c r="D18" s="95">
        <v>100</v>
      </c>
      <c r="E18" s="96">
        <v>2482</v>
      </c>
      <c r="F18" s="95">
        <v>100</v>
      </c>
      <c r="G18" s="96">
        <v>2570</v>
      </c>
      <c r="H18" s="95">
        <v>100</v>
      </c>
      <c r="I18" s="96">
        <v>2731</v>
      </c>
      <c r="J18" s="95">
        <v>100</v>
      </c>
      <c r="K18" s="96">
        <v>2690</v>
      </c>
      <c r="L18" s="95">
        <v>100</v>
      </c>
      <c r="M18" s="96">
        <v>2774</v>
      </c>
      <c r="N18" s="95">
        <v>100</v>
      </c>
      <c r="O18" s="96">
        <v>2729</v>
      </c>
      <c r="P18" s="95">
        <v>100</v>
      </c>
      <c r="Q18" s="96">
        <v>2731</v>
      </c>
      <c r="R18" s="95">
        <v>100</v>
      </c>
      <c r="S18" s="289">
        <v>2635</v>
      </c>
      <c r="T18" s="95">
        <v>100</v>
      </c>
      <c r="U18" s="96">
        <v>2697</v>
      </c>
      <c r="V18" s="95">
        <v>100</v>
      </c>
      <c r="W18" s="96">
        <v>2776</v>
      </c>
      <c r="X18" s="95">
        <v>100</v>
      </c>
      <c r="Y18" s="96">
        <v>2754</v>
      </c>
      <c r="Z18" s="95">
        <v>100</v>
      </c>
      <c r="AA18" s="96">
        <v>2921</v>
      </c>
      <c r="AB18" s="95">
        <v>100</v>
      </c>
    </row>
    <row r="19" spans="1:28">
      <c r="A19" s="389"/>
      <c r="B19" s="195" t="s">
        <v>149</v>
      </c>
      <c r="C19" s="67">
        <v>1866</v>
      </c>
      <c r="D19" s="55">
        <f>C19/C18*100</f>
        <v>71.576524741081698</v>
      </c>
      <c r="E19" s="57">
        <v>1744</v>
      </c>
      <c r="F19" s="55">
        <f>E19/E18*100</f>
        <v>70.265914585012084</v>
      </c>
      <c r="G19" s="57">
        <v>1855</v>
      </c>
      <c r="H19" s="55">
        <f>G19/G18*100</f>
        <v>72.178988326848241</v>
      </c>
      <c r="I19" s="57">
        <v>1959</v>
      </c>
      <c r="J19" s="55">
        <f>I19/I18*100</f>
        <v>71.731966312705964</v>
      </c>
      <c r="K19" s="57">
        <v>1942</v>
      </c>
      <c r="L19" s="55">
        <f>K19/K18*100</f>
        <v>72.193308550185876</v>
      </c>
      <c r="M19" s="57">
        <v>2006</v>
      </c>
      <c r="N19" s="55">
        <f>M19/M18*100</f>
        <v>72.314347512617161</v>
      </c>
      <c r="O19" s="57">
        <v>2006</v>
      </c>
      <c r="P19" s="55">
        <f>O19/O18*100</f>
        <v>73.506779039941378</v>
      </c>
      <c r="Q19" s="57">
        <v>2000</v>
      </c>
      <c r="R19" s="55">
        <f>Q19/Q18*100</f>
        <v>73.233247894544121</v>
      </c>
      <c r="S19" s="67">
        <v>1976</v>
      </c>
      <c r="T19" s="55">
        <f>S19/S18*100</f>
        <v>74.990512333965839</v>
      </c>
      <c r="U19" s="57">
        <v>2102</v>
      </c>
      <c r="V19" s="55">
        <f>U19/U18*100</f>
        <v>77.938450129773813</v>
      </c>
      <c r="W19" s="57">
        <v>2143</v>
      </c>
      <c r="X19" s="55">
        <f>W19/W18*100</f>
        <v>77.19740634005764</v>
      </c>
      <c r="Y19" s="57">
        <v>2148</v>
      </c>
      <c r="Z19" s="55">
        <f>Y19/Y18*100</f>
        <v>77.995642701525057</v>
      </c>
      <c r="AA19" s="57">
        <v>2275</v>
      </c>
      <c r="AB19" s="55">
        <f>AA19/AA18*100</f>
        <v>77.884286203355018</v>
      </c>
    </row>
    <row r="20" spans="1:28">
      <c r="A20" s="389"/>
      <c r="B20" s="195" t="s">
        <v>148</v>
      </c>
      <c r="C20" s="67">
        <v>511</v>
      </c>
      <c r="D20" s="55">
        <f>C20/C18*100</f>
        <v>19.601074031453777</v>
      </c>
      <c r="E20" s="57">
        <v>507</v>
      </c>
      <c r="F20" s="55">
        <f>E20/E18*100</f>
        <v>20.427074939564868</v>
      </c>
      <c r="G20" s="57">
        <v>492</v>
      </c>
      <c r="H20" s="55">
        <f>G20/G18*100</f>
        <v>19.143968871595334</v>
      </c>
      <c r="I20" s="57">
        <v>506</v>
      </c>
      <c r="J20" s="55">
        <f>I20/I18*100</f>
        <v>18.528011717319661</v>
      </c>
      <c r="K20" s="57">
        <v>496</v>
      </c>
      <c r="L20" s="55">
        <f>K20/K18*100</f>
        <v>18.438661710037174</v>
      </c>
      <c r="M20" s="57">
        <v>482</v>
      </c>
      <c r="N20" s="55">
        <f>M20/M18*100</f>
        <v>17.375630857966833</v>
      </c>
      <c r="O20" s="57">
        <v>445</v>
      </c>
      <c r="P20" s="55">
        <f>O20/O18*100</f>
        <v>16.306339318431657</v>
      </c>
      <c r="Q20" s="57">
        <v>450</v>
      </c>
      <c r="R20" s="55">
        <f>Q20/Q18*100</f>
        <v>16.477480776272426</v>
      </c>
      <c r="S20" s="57">
        <v>426</v>
      </c>
      <c r="T20" s="55">
        <f>S20/S18*100</f>
        <v>16.166982922201139</v>
      </c>
      <c r="U20" s="57">
        <v>368</v>
      </c>
      <c r="V20" s="55">
        <f>U20/U18*100</f>
        <v>13.644790507971821</v>
      </c>
      <c r="W20" s="57">
        <v>392</v>
      </c>
      <c r="X20" s="55">
        <f>W20/W18*100</f>
        <v>14.121037463976945</v>
      </c>
      <c r="Y20" s="57">
        <f>Y18-Y19-Y21</f>
        <v>361</v>
      </c>
      <c r="Z20" s="55">
        <f>Y20/Y18*100</f>
        <v>13.108206245461149</v>
      </c>
      <c r="AA20" s="57">
        <f>AA18-AA19-AA21</f>
        <v>421</v>
      </c>
      <c r="AB20" s="55">
        <f>AA20/AA18*100</f>
        <v>14.412872304005479</v>
      </c>
    </row>
    <row r="21" spans="1:28">
      <c r="A21" s="389"/>
      <c r="B21" s="196" t="s">
        <v>150</v>
      </c>
      <c r="C21" s="240">
        <v>230</v>
      </c>
      <c r="D21" s="90">
        <f>C21/C18*100</f>
        <v>8.8224012274645194</v>
      </c>
      <c r="E21" s="290">
        <v>231</v>
      </c>
      <c r="F21" s="90">
        <f>E21/E18*100</f>
        <v>9.3070104754230449</v>
      </c>
      <c r="G21" s="290">
        <v>223</v>
      </c>
      <c r="H21" s="90">
        <f>G21/G18*100</f>
        <v>8.6770428015564196</v>
      </c>
      <c r="I21" s="290">
        <v>266</v>
      </c>
      <c r="J21" s="90">
        <f>I21/I18*100</f>
        <v>9.7400219699743698</v>
      </c>
      <c r="K21" s="290">
        <v>252</v>
      </c>
      <c r="L21" s="90">
        <f>K21/K18*100</f>
        <v>9.3680297397769525</v>
      </c>
      <c r="M21" s="290">
        <v>286</v>
      </c>
      <c r="N21" s="90">
        <f>M21/M18*100</f>
        <v>10.310021629416005</v>
      </c>
      <c r="O21" s="290">
        <v>278</v>
      </c>
      <c r="P21" s="90">
        <f>O21/O18*100</f>
        <v>10.18688164162697</v>
      </c>
      <c r="Q21" s="290">
        <v>281</v>
      </c>
      <c r="R21" s="90">
        <f>Q21/Q18*100</f>
        <v>10.28927132918345</v>
      </c>
      <c r="S21" s="290">
        <v>233</v>
      </c>
      <c r="T21" s="90">
        <f>S21/S18*100</f>
        <v>8.8425047438330164</v>
      </c>
      <c r="U21" s="290">
        <v>227</v>
      </c>
      <c r="V21" s="90">
        <f>U21/U18*100</f>
        <v>8.4167593622543571</v>
      </c>
      <c r="W21" s="290">
        <v>241</v>
      </c>
      <c r="X21" s="90">
        <f>W21/W18*100</f>
        <v>8.6815561959654168</v>
      </c>
      <c r="Y21" s="290">
        <v>245</v>
      </c>
      <c r="Z21" s="90">
        <f>Y21/Y18*100</f>
        <v>8.8961510530137975</v>
      </c>
      <c r="AA21" s="290">
        <v>225</v>
      </c>
      <c r="AB21" s="90">
        <f>AA21/AA18*100</f>
        <v>7.7028414926395072</v>
      </c>
    </row>
    <row r="22" spans="1:28" ht="30">
      <c r="A22" s="386" t="s">
        <v>38</v>
      </c>
      <c r="B22" s="281" t="s">
        <v>147</v>
      </c>
      <c r="C22" s="67">
        <v>1308</v>
      </c>
      <c r="D22" s="55">
        <v>100</v>
      </c>
      <c r="E22" s="57">
        <v>1292</v>
      </c>
      <c r="F22" s="55">
        <v>100</v>
      </c>
      <c r="G22" s="57">
        <v>1451</v>
      </c>
      <c r="H22" s="55">
        <v>100</v>
      </c>
      <c r="I22" s="57">
        <v>1410</v>
      </c>
      <c r="J22" s="55">
        <v>100</v>
      </c>
      <c r="K22" s="57">
        <v>1349</v>
      </c>
      <c r="L22" s="55">
        <v>100</v>
      </c>
      <c r="M22" s="57">
        <v>1364</v>
      </c>
      <c r="N22" s="55">
        <v>100</v>
      </c>
      <c r="O22" s="57">
        <v>1474</v>
      </c>
      <c r="P22" s="55">
        <v>100</v>
      </c>
      <c r="Q22" s="57">
        <v>1448</v>
      </c>
      <c r="R22" s="55">
        <v>100</v>
      </c>
      <c r="S22" s="57">
        <v>1438</v>
      </c>
      <c r="T22" s="55">
        <v>100</v>
      </c>
      <c r="U22" s="57">
        <v>1437</v>
      </c>
      <c r="V22" s="55">
        <v>100</v>
      </c>
      <c r="W22" s="57">
        <v>1368</v>
      </c>
      <c r="X22" s="55">
        <v>100</v>
      </c>
      <c r="Y22" s="57">
        <v>1481</v>
      </c>
      <c r="Z22" s="55">
        <v>100</v>
      </c>
      <c r="AA22" s="57">
        <v>1472</v>
      </c>
      <c r="AB22" s="55">
        <v>100</v>
      </c>
    </row>
    <row r="23" spans="1:28">
      <c r="A23" s="389"/>
      <c r="B23" s="195" t="s">
        <v>149</v>
      </c>
      <c r="C23" s="67">
        <v>967</v>
      </c>
      <c r="D23" s="55">
        <f>C23/C22*100</f>
        <v>73.929663608562691</v>
      </c>
      <c r="E23" s="57">
        <v>964</v>
      </c>
      <c r="F23" s="55">
        <f>E23/E22*100</f>
        <v>74.61300309597523</v>
      </c>
      <c r="G23" s="57">
        <v>1129</v>
      </c>
      <c r="H23" s="55">
        <f>G23/G22*100</f>
        <v>77.808407994486558</v>
      </c>
      <c r="I23" s="57">
        <v>1097</v>
      </c>
      <c r="J23" s="55">
        <f>I23/I22*100</f>
        <v>77.801418439716315</v>
      </c>
      <c r="K23" s="57">
        <v>1036</v>
      </c>
      <c r="L23" s="55">
        <f>K23/K22*100</f>
        <v>76.79762787249814</v>
      </c>
      <c r="M23" s="57">
        <v>1092</v>
      </c>
      <c r="N23" s="55">
        <f>M23/M22*100</f>
        <v>80.058651026392951</v>
      </c>
      <c r="O23" s="57">
        <v>1192</v>
      </c>
      <c r="P23" s="55">
        <f>O23/O22*100</f>
        <v>80.868385345997282</v>
      </c>
      <c r="Q23" s="57">
        <v>1153</v>
      </c>
      <c r="R23" s="55">
        <f>Q23/Q22*100</f>
        <v>79.627071823204417</v>
      </c>
      <c r="S23" s="57">
        <v>1154</v>
      </c>
      <c r="T23" s="55">
        <f>S23/S22*100</f>
        <v>80.250347705146041</v>
      </c>
      <c r="U23" s="57">
        <v>1188</v>
      </c>
      <c r="V23" s="55">
        <f>U23/U22*100</f>
        <v>82.672233820459297</v>
      </c>
      <c r="W23" s="57">
        <v>1165</v>
      </c>
      <c r="X23" s="55">
        <f>W23/W22*100</f>
        <v>85.160818713450297</v>
      </c>
      <c r="Y23" s="57">
        <v>1226</v>
      </c>
      <c r="Z23" s="55">
        <f>Y23/Y22*100</f>
        <v>82.781904118838625</v>
      </c>
      <c r="AA23" s="57">
        <v>1203</v>
      </c>
      <c r="AB23" s="55">
        <f>AA23/AA22*100</f>
        <v>81.72554347826086</v>
      </c>
    </row>
    <row r="24" spans="1:28">
      <c r="A24" s="389"/>
      <c r="B24" s="195" t="s">
        <v>148</v>
      </c>
      <c r="C24" s="67">
        <v>239</v>
      </c>
      <c r="D24" s="55">
        <f>C24/C22*100</f>
        <v>18.272171253822631</v>
      </c>
      <c r="E24" s="57">
        <v>217</v>
      </c>
      <c r="F24" s="55">
        <f>E24/E22*100</f>
        <v>16.795665634674922</v>
      </c>
      <c r="G24" s="57">
        <v>217</v>
      </c>
      <c r="H24" s="55">
        <f>G24/G22*100</f>
        <v>14.955203308063405</v>
      </c>
      <c r="I24" s="57">
        <v>212</v>
      </c>
      <c r="J24" s="55">
        <f>I24/I22*100</f>
        <v>15.035460992907801</v>
      </c>
      <c r="K24" s="57">
        <v>189</v>
      </c>
      <c r="L24" s="55">
        <f>K24/K22*100</f>
        <v>14.010378057820608</v>
      </c>
      <c r="M24" s="57">
        <v>166</v>
      </c>
      <c r="N24" s="55">
        <f>M24/M22*100</f>
        <v>12.170087976539589</v>
      </c>
      <c r="O24" s="57">
        <v>169</v>
      </c>
      <c r="P24" s="55">
        <f>O24/O22*100</f>
        <v>11.465400271370422</v>
      </c>
      <c r="Q24" s="57">
        <v>167</v>
      </c>
      <c r="R24" s="55">
        <f>Q24/Q22*100</f>
        <v>11.533149171270718</v>
      </c>
      <c r="S24" s="57">
        <v>172</v>
      </c>
      <c r="T24" s="55">
        <f>S24/S22*100</f>
        <v>11.961057023643949</v>
      </c>
      <c r="U24" s="57">
        <v>149</v>
      </c>
      <c r="V24" s="55">
        <f>U24/U22*100</f>
        <v>10.368823938761308</v>
      </c>
      <c r="W24" s="57">
        <v>129</v>
      </c>
      <c r="X24" s="55">
        <f>W24/W22*100</f>
        <v>9.4298245614035086</v>
      </c>
      <c r="Y24" s="57">
        <f>Y22-Y23-Y25</f>
        <v>161</v>
      </c>
      <c r="Z24" s="55">
        <f>Y24/Y22*100</f>
        <v>10.87103308575287</v>
      </c>
      <c r="AA24" s="57">
        <f>AA22-AA23-AA25</f>
        <v>151</v>
      </c>
      <c r="AB24" s="55">
        <f>AA24/AA22*100</f>
        <v>10.258152173913043</v>
      </c>
    </row>
    <row r="25" spans="1:28">
      <c r="A25" s="389"/>
      <c r="B25" s="196" t="s">
        <v>150</v>
      </c>
      <c r="C25" s="240">
        <v>102</v>
      </c>
      <c r="D25" s="90">
        <f>C25/C22*100</f>
        <v>7.7981651376146797</v>
      </c>
      <c r="E25" s="290">
        <v>111</v>
      </c>
      <c r="F25" s="90">
        <f>E25/E22*100</f>
        <v>8.5913312693498458</v>
      </c>
      <c r="G25" s="290">
        <v>105</v>
      </c>
      <c r="H25" s="90">
        <f>G25/G22*100</f>
        <v>7.2363886974500344</v>
      </c>
      <c r="I25" s="290">
        <v>101</v>
      </c>
      <c r="J25" s="90">
        <f>I25/I22*100</f>
        <v>7.1631205673758869</v>
      </c>
      <c r="K25" s="290">
        <v>124</v>
      </c>
      <c r="L25" s="90">
        <f>K25/K22*100</f>
        <v>9.1919940696812468</v>
      </c>
      <c r="M25" s="290">
        <v>106</v>
      </c>
      <c r="N25" s="90">
        <f>M25/M22*100</f>
        <v>7.7712609970674489</v>
      </c>
      <c r="O25" s="290">
        <v>113</v>
      </c>
      <c r="P25" s="90">
        <f>O25/O22*100</f>
        <v>7.666214382632293</v>
      </c>
      <c r="Q25" s="290">
        <v>128</v>
      </c>
      <c r="R25" s="90">
        <f>Q25/Q22*100</f>
        <v>8.8397790055248606</v>
      </c>
      <c r="S25" s="290">
        <v>112</v>
      </c>
      <c r="T25" s="90">
        <f>S25/S22*100</f>
        <v>7.7885952712100135</v>
      </c>
      <c r="U25" s="290">
        <v>100</v>
      </c>
      <c r="V25" s="90">
        <f>U25/U22*100</f>
        <v>6.9589422407794022</v>
      </c>
      <c r="W25" s="290">
        <v>74</v>
      </c>
      <c r="X25" s="90">
        <f>W25/W22*100</f>
        <v>5.4093567251461989</v>
      </c>
      <c r="Y25" s="290">
        <v>94</v>
      </c>
      <c r="Z25" s="90">
        <f>Y25/Y22*100</f>
        <v>6.3470627954085073</v>
      </c>
      <c r="AA25" s="290">
        <v>118</v>
      </c>
      <c r="AB25" s="90">
        <f>AA25/AA22*100</f>
        <v>8.016304347826086</v>
      </c>
    </row>
    <row r="26" spans="1:28" ht="30">
      <c r="A26" s="386" t="s">
        <v>36</v>
      </c>
      <c r="B26" s="281" t="s">
        <v>147</v>
      </c>
      <c r="C26" s="67">
        <v>6199</v>
      </c>
      <c r="D26" s="55">
        <v>100</v>
      </c>
      <c r="E26" s="57">
        <v>6041</v>
      </c>
      <c r="F26" s="55">
        <v>100</v>
      </c>
      <c r="G26" s="57">
        <v>6280</v>
      </c>
      <c r="H26" s="55">
        <v>100</v>
      </c>
      <c r="I26" s="57">
        <v>6483</v>
      </c>
      <c r="J26" s="55">
        <v>100</v>
      </c>
      <c r="K26" s="57">
        <v>6571</v>
      </c>
      <c r="L26" s="55">
        <v>100</v>
      </c>
      <c r="M26" s="57">
        <v>6796</v>
      </c>
      <c r="N26" s="55">
        <v>100</v>
      </c>
      <c r="O26" s="57">
        <v>6811</v>
      </c>
      <c r="P26" s="55">
        <v>100</v>
      </c>
      <c r="Q26" s="57">
        <v>6759</v>
      </c>
      <c r="R26" s="55">
        <v>100</v>
      </c>
      <c r="S26" s="57">
        <v>7051</v>
      </c>
      <c r="T26" s="55">
        <v>100</v>
      </c>
      <c r="U26" s="57">
        <v>7029</v>
      </c>
      <c r="V26" s="55">
        <v>100</v>
      </c>
      <c r="W26" s="57">
        <v>6733</v>
      </c>
      <c r="X26" s="55">
        <v>100</v>
      </c>
      <c r="Y26" s="57">
        <v>7191</v>
      </c>
      <c r="Z26" s="55">
        <v>100</v>
      </c>
      <c r="AA26" s="57">
        <v>7137</v>
      </c>
      <c r="AB26" s="55">
        <v>100</v>
      </c>
    </row>
    <row r="27" spans="1:28">
      <c r="A27" s="389"/>
      <c r="B27" s="195" t="s">
        <v>149</v>
      </c>
      <c r="C27" s="67">
        <v>4779</v>
      </c>
      <c r="D27" s="55">
        <f>C27/C26*100</f>
        <v>77.093079528956281</v>
      </c>
      <c r="E27" s="57">
        <v>4689</v>
      </c>
      <c r="F27" s="55">
        <f>E27/E26*100</f>
        <v>77.619599404072176</v>
      </c>
      <c r="G27" s="57">
        <v>4879</v>
      </c>
      <c r="H27" s="55">
        <f>G27/G26*100</f>
        <v>77.691082802547768</v>
      </c>
      <c r="I27" s="57">
        <v>5129</v>
      </c>
      <c r="J27" s="55">
        <f>I27/I26*100</f>
        <v>79.114607434829551</v>
      </c>
      <c r="K27" s="57">
        <v>5207</v>
      </c>
      <c r="L27" s="55">
        <f>K27/K26*100</f>
        <v>79.242124486379552</v>
      </c>
      <c r="M27" s="57">
        <v>5328</v>
      </c>
      <c r="N27" s="55">
        <f>M27/M26*100</f>
        <v>78.399058269570332</v>
      </c>
      <c r="O27" s="57">
        <v>5439</v>
      </c>
      <c r="P27" s="55">
        <f>O27/O26*100</f>
        <v>79.856115107913666</v>
      </c>
      <c r="Q27" s="57">
        <v>5400</v>
      </c>
      <c r="R27" s="55">
        <f>Q27/Q26*100</f>
        <v>79.893475366178421</v>
      </c>
      <c r="S27" s="57">
        <v>5666</v>
      </c>
      <c r="T27" s="55">
        <f>S27/S26*100</f>
        <v>80.357396114026386</v>
      </c>
      <c r="U27" s="57">
        <v>5778</v>
      </c>
      <c r="V27" s="55">
        <f>U27/U26*100</f>
        <v>82.202304737516002</v>
      </c>
      <c r="W27" s="57">
        <v>5546</v>
      </c>
      <c r="X27" s="55">
        <f>W27/W26*100</f>
        <v>82.370414376949356</v>
      </c>
      <c r="Y27" s="57">
        <v>5811</v>
      </c>
      <c r="Z27" s="55">
        <f>Y27/Y26*100</f>
        <v>80.80934501460159</v>
      </c>
      <c r="AA27" s="57">
        <v>5769</v>
      </c>
      <c r="AB27" s="55">
        <f>AA27/AA26*100</f>
        <v>80.832282471626741</v>
      </c>
    </row>
    <row r="28" spans="1:28">
      <c r="A28" s="389"/>
      <c r="B28" s="195" t="s">
        <v>148</v>
      </c>
      <c r="C28" s="67">
        <v>896</v>
      </c>
      <c r="D28" s="55">
        <f>C28/C26*100</f>
        <v>14.453944184545895</v>
      </c>
      <c r="E28" s="57">
        <v>811</v>
      </c>
      <c r="F28" s="55">
        <f>E28/E26*100</f>
        <v>13.424929647409369</v>
      </c>
      <c r="G28" s="57">
        <v>849</v>
      </c>
      <c r="H28" s="55">
        <f>G28/G26*100</f>
        <v>13.519108280254777</v>
      </c>
      <c r="I28" s="57">
        <v>841</v>
      </c>
      <c r="J28" s="55">
        <f>I28/I26*100</f>
        <v>12.972389325929354</v>
      </c>
      <c r="K28" s="57">
        <v>787</v>
      </c>
      <c r="L28" s="55">
        <f>K28/K26*100</f>
        <v>11.976868056612387</v>
      </c>
      <c r="M28" s="57">
        <v>873</v>
      </c>
      <c r="N28" s="55">
        <f>M28/M26*100</f>
        <v>12.845791642142437</v>
      </c>
      <c r="O28" s="57">
        <v>822</v>
      </c>
      <c r="P28" s="55">
        <f>O28/O26*100</f>
        <v>12.068712377037146</v>
      </c>
      <c r="Q28" s="57">
        <v>773</v>
      </c>
      <c r="R28" s="55">
        <f>Q28/Q26*100</f>
        <v>11.436603047788134</v>
      </c>
      <c r="S28" s="57">
        <v>757</v>
      </c>
      <c r="T28" s="55">
        <f>S28/S26*100</f>
        <v>10.736065806268615</v>
      </c>
      <c r="U28" s="57">
        <v>712</v>
      </c>
      <c r="V28" s="55">
        <f>U28/U26*100</f>
        <v>10.129463650590411</v>
      </c>
      <c r="W28" s="57">
        <v>689</v>
      </c>
      <c r="X28" s="55">
        <f>W28/W26*100</f>
        <v>10.233179860389129</v>
      </c>
      <c r="Y28" s="57">
        <f>Y26-Y27-Y29</f>
        <v>858</v>
      </c>
      <c r="Z28" s="55">
        <f>Y28/Y26*100</f>
        <v>11.931581143095537</v>
      </c>
      <c r="AA28" s="57">
        <f>AA26-AA27-AA29</f>
        <v>818</v>
      </c>
      <c r="AB28" s="55">
        <f>AA28/AA26*100</f>
        <v>11.461398346644248</v>
      </c>
    </row>
    <row r="29" spans="1:28">
      <c r="A29" s="389"/>
      <c r="B29" s="196" t="s">
        <v>150</v>
      </c>
      <c r="C29" s="240">
        <v>524</v>
      </c>
      <c r="D29" s="90">
        <f>C29/C26*100</f>
        <v>8.4529762864978224</v>
      </c>
      <c r="E29" s="290">
        <v>541</v>
      </c>
      <c r="F29" s="90">
        <f>E29/E26*100</f>
        <v>8.9554709485184567</v>
      </c>
      <c r="G29" s="290">
        <v>552</v>
      </c>
      <c r="H29" s="90">
        <f>G29/G26*100</f>
        <v>8.7898089171974512</v>
      </c>
      <c r="I29" s="290">
        <v>513</v>
      </c>
      <c r="J29" s="90">
        <f>I29/I26*100</f>
        <v>7.9130032392410925</v>
      </c>
      <c r="K29" s="290">
        <v>577</v>
      </c>
      <c r="L29" s="90">
        <f>K29/K26*100</f>
        <v>8.7810074570080658</v>
      </c>
      <c r="M29" s="290">
        <v>595</v>
      </c>
      <c r="N29" s="90">
        <f>M29/M26*100</f>
        <v>8.7551500882872286</v>
      </c>
      <c r="O29" s="290">
        <v>550</v>
      </c>
      <c r="P29" s="90">
        <f>O29/O26*100</f>
        <v>8.0751725150491858</v>
      </c>
      <c r="Q29" s="290">
        <v>586</v>
      </c>
      <c r="R29" s="90">
        <f>Q29/Q26*100</f>
        <v>8.6699215860334373</v>
      </c>
      <c r="S29" s="290">
        <v>628</v>
      </c>
      <c r="T29" s="90">
        <f>S29/S26*100</f>
        <v>8.9065380797050064</v>
      </c>
      <c r="U29" s="290">
        <v>539</v>
      </c>
      <c r="V29" s="90">
        <f>U29/U26*100</f>
        <v>7.6682316118935834</v>
      </c>
      <c r="W29" s="290">
        <v>498</v>
      </c>
      <c r="X29" s="90">
        <f>W29/W26*100</f>
        <v>7.3964057626615176</v>
      </c>
      <c r="Y29" s="290">
        <v>522</v>
      </c>
      <c r="Z29" s="90">
        <f>Y29/Y26*100</f>
        <v>7.259073842302878</v>
      </c>
      <c r="AA29" s="290">
        <v>550</v>
      </c>
      <c r="AB29" s="90">
        <f>AA29/AA26*100</f>
        <v>7.7063191817290182</v>
      </c>
    </row>
    <row r="30" spans="1:28" ht="30">
      <c r="A30" s="389" t="s">
        <v>37</v>
      </c>
      <c r="B30" s="279" t="s">
        <v>147</v>
      </c>
      <c r="C30" s="289">
        <v>1143</v>
      </c>
      <c r="D30" s="95">
        <v>100</v>
      </c>
      <c r="E30" s="96">
        <v>1153</v>
      </c>
      <c r="F30" s="95">
        <v>100</v>
      </c>
      <c r="G30" s="96">
        <v>1232</v>
      </c>
      <c r="H30" s="95">
        <v>100</v>
      </c>
      <c r="I30" s="96">
        <v>1174</v>
      </c>
      <c r="J30" s="95">
        <v>100</v>
      </c>
      <c r="K30" s="96">
        <v>1398</v>
      </c>
      <c r="L30" s="95">
        <v>100</v>
      </c>
      <c r="M30" s="96">
        <v>1226</v>
      </c>
      <c r="N30" s="95">
        <v>100</v>
      </c>
      <c r="O30" s="96">
        <v>1302</v>
      </c>
      <c r="P30" s="95">
        <v>100</v>
      </c>
      <c r="Q30" s="96">
        <v>1273</v>
      </c>
      <c r="R30" s="95">
        <v>100</v>
      </c>
      <c r="S30" s="96">
        <v>1299</v>
      </c>
      <c r="T30" s="95">
        <v>100</v>
      </c>
      <c r="U30" s="96">
        <v>1283</v>
      </c>
      <c r="V30" s="95">
        <v>100</v>
      </c>
      <c r="W30" s="96">
        <v>1070</v>
      </c>
      <c r="X30" s="95">
        <v>100</v>
      </c>
      <c r="Y30" s="96">
        <v>1105</v>
      </c>
      <c r="Z30" s="95">
        <v>100</v>
      </c>
      <c r="AA30" s="96">
        <v>1080</v>
      </c>
      <c r="AB30" s="95">
        <v>100</v>
      </c>
    </row>
    <row r="31" spans="1:28">
      <c r="A31" s="389"/>
      <c r="B31" s="195" t="s">
        <v>149</v>
      </c>
      <c r="C31" s="67">
        <v>886</v>
      </c>
      <c r="D31" s="55">
        <f>C31/C30*100</f>
        <v>77.515310586176739</v>
      </c>
      <c r="E31" s="57">
        <v>915</v>
      </c>
      <c r="F31" s="55">
        <f>E31/E30*100</f>
        <v>79.358196010407639</v>
      </c>
      <c r="G31" s="57">
        <v>952</v>
      </c>
      <c r="H31" s="55">
        <f>G31/G30*100</f>
        <v>77.272727272727266</v>
      </c>
      <c r="I31" s="57">
        <v>903</v>
      </c>
      <c r="J31" s="55">
        <f>I31/I30*100</f>
        <v>76.916524701873939</v>
      </c>
      <c r="K31" s="57">
        <v>1097</v>
      </c>
      <c r="L31" s="55">
        <f>K31/K30*100</f>
        <v>78.469241773962807</v>
      </c>
      <c r="M31" s="57">
        <v>959</v>
      </c>
      <c r="N31" s="55">
        <f>M31/M30*100</f>
        <v>78.221859706362153</v>
      </c>
      <c r="O31" s="57">
        <v>994</v>
      </c>
      <c r="P31" s="55">
        <f>O31/O30*100</f>
        <v>76.344086021505376</v>
      </c>
      <c r="Q31" s="57">
        <v>969</v>
      </c>
      <c r="R31" s="55">
        <f>Q31/Q30*100</f>
        <v>76.119402985074629</v>
      </c>
      <c r="S31" s="57">
        <v>1008</v>
      </c>
      <c r="T31" s="55">
        <f>S31/S30*100</f>
        <v>77.59815242494227</v>
      </c>
      <c r="U31" s="57">
        <v>988</v>
      </c>
      <c r="V31" s="55">
        <f>U31/U30*100</f>
        <v>77.007014809041308</v>
      </c>
      <c r="W31" s="57">
        <v>846</v>
      </c>
      <c r="X31" s="55">
        <f>W31/W30*100</f>
        <v>79.065420560747668</v>
      </c>
      <c r="Y31" s="57">
        <v>906</v>
      </c>
      <c r="Z31" s="55">
        <f>Y31/Y30*100</f>
        <v>81.990950226244337</v>
      </c>
      <c r="AA31" s="57">
        <v>833</v>
      </c>
      <c r="AB31" s="55">
        <f>AA31/AA30*100</f>
        <v>77.129629629629619</v>
      </c>
    </row>
    <row r="32" spans="1:28">
      <c r="A32" s="389"/>
      <c r="B32" s="195" t="s">
        <v>148</v>
      </c>
      <c r="C32" s="67">
        <v>118</v>
      </c>
      <c r="D32" s="55">
        <f>C32/C30*100</f>
        <v>10.323709536307961</v>
      </c>
      <c r="E32" s="57">
        <v>97</v>
      </c>
      <c r="F32" s="55">
        <f>E32/E30*100</f>
        <v>8.4128360797918464</v>
      </c>
      <c r="G32" s="57">
        <v>103</v>
      </c>
      <c r="H32" s="55">
        <f>G32/G30*100</f>
        <v>8.3603896103896105</v>
      </c>
      <c r="I32" s="57">
        <v>95</v>
      </c>
      <c r="J32" s="55">
        <f>I32/I30*100</f>
        <v>8.0919931856899474</v>
      </c>
      <c r="K32" s="57">
        <v>119</v>
      </c>
      <c r="L32" s="55">
        <f>K32/K30*100</f>
        <v>8.5121602288984253</v>
      </c>
      <c r="M32" s="57">
        <v>93</v>
      </c>
      <c r="N32" s="55">
        <f>M32/M30*100</f>
        <v>7.5856443719412718</v>
      </c>
      <c r="O32" s="57">
        <v>111</v>
      </c>
      <c r="P32" s="55">
        <f>O32/O30*100</f>
        <v>8.5253456221198167</v>
      </c>
      <c r="Q32" s="57">
        <v>105</v>
      </c>
      <c r="R32" s="55">
        <f>Q32/Q30*100</f>
        <v>8.2482325216025139</v>
      </c>
      <c r="S32" s="57">
        <v>101</v>
      </c>
      <c r="T32" s="55">
        <f>S32/S30*100</f>
        <v>7.7752117013086988</v>
      </c>
      <c r="U32" s="57">
        <v>78</v>
      </c>
      <c r="V32" s="55">
        <f>U32/U30*100</f>
        <v>6.0795011691348408</v>
      </c>
      <c r="W32" s="57">
        <v>85</v>
      </c>
      <c r="X32" s="55">
        <f>W32/W30*100</f>
        <v>7.9439252336448591</v>
      </c>
      <c r="Y32" s="57">
        <f>Y30-Y31-Y33</f>
        <v>82</v>
      </c>
      <c r="Z32" s="55">
        <f>Y32/Y30*100</f>
        <v>7.4208144796380093</v>
      </c>
      <c r="AA32" s="57">
        <f>AA30-AA31-AA33</f>
        <v>86</v>
      </c>
      <c r="AB32" s="55">
        <f>AA32/AA30*100</f>
        <v>7.9629629629629637</v>
      </c>
    </row>
    <row r="33" spans="1:28" ht="15.75" thickBot="1">
      <c r="A33" s="391"/>
      <c r="B33" s="75" t="s">
        <v>150</v>
      </c>
      <c r="C33" s="291">
        <v>139</v>
      </c>
      <c r="D33" s="79">
        <f>C33/C30*100</f>
        <v>12.16097987751531</v>
      </c>
      <c r="E33" s="180">
        <v>141</v>
      </c>
      <c r="F33" s="79">
        <f>E33/E30*100</f>
        <v>12.22896790980052</v>
      </c>
      <c r="G33" s="180">
        <v>177</v>
      </c>
      <c r="H33" s="79">
        <f>G33/G30*100</f>
        <v>14.366883116883116</v>
      </c>
      <c r="I33" s="180">
        <v>176</v>
      </c>
      <c r="J33" s="79">
        <f>I33/I30*100</f>
        <v>14.991482112436117</v>
      </c>
      <c r="K33" s="180">
        <v>182</v>
      </c>
      <c r="L33" s="79">
        <f>K33/K30*100</f>
        <v>13.01859799713877</v>
      </c>
      <c r="M33" s="180">
        <v>174</v>
      </c>
      <c r="N33" s="79">
        <f>M33/M30*100</f>
        <v>14.192495921696574</v>
      </c>
      <c r="O33" s="180">
        <v>197</v>
      </c>
      <c r="P33" s="79">
        <f>O33/O30*100</f>
        <v>15.130568356374807</v>
      </c>
      <c r="Q33" s="180">
        <v>199</v>
      </c>
      <c r="R33" s="79">
        <f>Q33/Q30*100</f>
        <v>15.632364493322859</v>
      </c>
      <c r="S33" s="180">
        <v>190</v>
      </c>
      <c r="T33" s="79">
        <f>S33/S30*100</f>
        <v>14.626635873749038</v>
      </c>
      <c r="U33" s="180">
        <v>217</v>
      </c>
      <c r="V33" s="79">
        <f>U33/U30*100</f>
        <v>16.913484021823848</v>
      </c>
      <c r="W33" s="180">
        <v>139</v>
      </c>
      <c r="X33" s="79">
        <f>W33/W30*100</f>
        <v>12.990654205607477</v>
      </c>
      <c r="Y33" s="180">
        <v>117</v>
      </c>
      <c r="Z33" s="79">
        <f>Y33/Y30*100</f>
        <v>10.588235294117647</v>
      </c>
      <c r="AA33" s="180">
        <v>161</v>
      </c>
      <c r="AB33" s="79">
        <f>AA33/AA30*100</f>
        <v>14.907407407407408</v>
      </c>
    </row>
    <row r="34" spans="1:28" ht="30.75" thickTop="1">
      <c r="A34" s="387" t="s">
        <v>3</v>
      </c>
      <c r="B34" s="281" t="s">
        <v>147</v>
      </c>
      <c r="C34" s="67">
        <v>53506</v>
      </c>
      <c r="D34" s="55">
        <v>100</v>
      </c>
      <c r="E34" s="57">
        <v>51773</v>
      </c>
      <c r="F34" s="55">
        <v>100</v>
      </c>
      <c r="G34" s="57">
        <v>52536</v>
      </c>
      <c r="H34" s="55">
        <v>100</v>
      </c>
      <c r="I34" s="57">
        <v>54264</v>
      </c>
      <c r="J34" s="55">
        <v>100</v>
      </c>
      <c r="K34" s="57">
        <v>53787</v>
      </c>
      <c r="L34" s="55">
        <v>100</v>
      </c>
      <c r="M34" s="57">
        <v>53807</v>
      </c>
      <c r="N34" s="55">
        <v>100</v>
      </c>
      <c r="O34" s="57">
        <v>54866</v>
      </c>
      <c r="P34" s="55">
        <v>100</v>
      </c>
      <c r="Q34" s="57">
        <v>54778</v>
      </c>
      <c r="R34" s="55">
        <v>100</v>
      </c>
      <c r="S34" s="57">
        <v>55481</v>
      </c>
      <c r="T34" s="55">
        <v>100</v>
      </c>
      <c r="U34" s="57">
        <v>56135</v>
      </c>
      <c r="V34" s="55">
        <v>100</v>
      </c>
      <c r="W34" s="57">
        <v>56750</v>
      </c>
      <c r="X34" s="55">
        <v>100</v>
      </c>
      <c r="Y34" s="57">
        <v>57034</v>
      </c>
      <c r="Z34" s="55">
        <v>100</v>
      </c>
      <c r="AA34" s="57">
        <v>58416</v>
      </c>
      <c r="AB34" s="55">
        <v>100</v>
      </c>
    </row>
    <row r="35" spans="1:28">
      <c r="A35" s="387"/>
      <c r="B35" s="195" t="s">
        <v>149</v>
      </c>
      <c r="C35" s="67">
        <v>42364</v>
      </c>
      <c r="D35" s="55">
        <f>C35/C34*100</f>
        <v>79.176167158823304</v>
      </c>
      <c r="E35" s="57">
        <v>40965</v>
      </c>
      <c r="F35" s="55">
        <f>E35/E34*100</f>
        <v>79.124253954764072</v>
      </c>
      <c r="G35" s="57">
        <v>41778</v>
      </c>
      <c r="H35" s="55">
        <f>G35/G34*100</f>
        <v>79.522613065326624</v>
      </c>
      <c r="I35" s="57">
        <v>43366</v>
      </c>
      <c r="J35" s="55">
        <f>I35/I34*100</f>
        <v>79.91670352351467</v>
      </c>
      <c r="K35" s="57">
        <v>42942</v>
      </c>
      <c r="L35" s="55">
        <f>K35/K34*100</f>
        <v>79.837135367282059</v>
      </c>
      <c r="M35" s="57">
        <v>43058</v>
      </c>
      <c r="N35" s="55">
        <f>M35/M34*100</f>
        <v>80.023045328674698</v>
      </c>
      <c r="O35" s="57">
        <v>44160</v>
      </c>
      <c r="P35" s="55">
        <f>O35/O34*100</f>
        <v>80.487004702365766</v>
      </c>
      <c r="Q35" s="57">
        <v>44144</v>
      </c>
      <c r="R35" s="55">
        <f>Q35/Q34*100</f>
        <v>80.587097009748447</v>
      </c>
      <c r="S35" s="57">
        <v>44765</v>
      </c>
      <c r="T35" s="55">
        <f>S35/S34*100</f>
        <v>80.68527964528397</v>
      </c>
      <c r="U35" s="57">
        <v>46091</v>
      </c>
      <c r="V35" s="55">
        <f>U35/U34*100</f>
        <v>82.107419613431915</v>
      </c>
      <c r="W35" s="57">
        <v>47037</v>
      </c>
      <c r="X35" s="55">
        <f>W35/W34*100</f>
        <v>82.884581497797356</v>
      </c>
      <c r="Y35" s="57">
        <v>47167</v>
      </c>
      <c r="Z35" s="55">
        <f>Y35/Y34*100</f>
        <v>82.699793105866675</v>
      </c>
      <c r="AA35" s="57">
        <v>48384</v>
      </c>
      <c r="AB35" s="55">
        <f>AA35/AA34*100</f>
        <v>82.826622843056697</v>
      </c>
    </row>
    <row r="36" spans="1:28">
      <c r="A36" s="388"/>
      <c r="B36" s="195" t="s">
        <v>148</v>
      </c>
      <c r="C36" s="67">
        <v>6127</v>
      </c>
      <c r="D36" s="55">
        <f>C36/C34*100</f>
        <v>11.451052218442792</v>
      </c>
      <c r="E36" s="57">
        <v>5908</v>
      </c>
      <c r="F36" s="55">
        <f>E36/E34*100</f>
        <v>11.411353408147104</v>
      </c>
      <c r="G36" s="57">
        <v>5744</v>
      </c>
      <c r="H36" s="55">
        <f>G36/G34*100</f>
        <v>10.933455154560683</v>
      </c>
      <c r="I36" s="57">
        <v>5913</v>
      </c>
      <c r="J36" s="55">
        <f>I36/I34*100</f>
        <v>10.896727111897391</v>
      </c>
      <c r="K36" s="57">
        <v>5793</v>
      </c>
      <c r="L36" s="55">
        <f>K36/K34*100</f>
        <v>10.77026047186123</v>
      </c>
      <c r="M36" s="57">
        <v>5630</v>
      </c>
      <c r="N36" s="55">
        <f>M36/M34*100</f>
        <v>10.463322616016503</v>
      </c>
      <c r="O36" s="57">
        <v>5396</v>
      </c>
      <c r="P36" s="55">
        <f>O36/O34*100</f>
        <v>9.8348704115481347</v>
      </c>
      <c r="Q36" s="57">
        <v>5162</v>
      </c>
      <c r="R36" s="55">
        <f>Q36/Q34*100</f>
        <v>9.4234911825915511</v>
      </c>
      <c r="S36" s="57">
        <v>5160</v>
      </c>
      <c r="T36" s="55">
        <f>S36/S34*100</f>
        <v>9.3004812458319073</v>
      </c>
      <c r="U36" s="57">
        <v>4683</v>
      </c>
      <c r="V36" s="55">
        <f>U36/U34*100</f>
        <v>8.3423888839405009</v>
      </c>
      <c r="W36" s="57">
        <v>4959</v>
      </c>
      <c r="X36" s="55">
        <f>W36/W34*100</f>
        <v>8.7383259911894271</v>
      </c>
      <c r="Y36" s="57">
        <f>Y34-Y35-Y37</f>
        <v>5127</v>
      </c>
      <c r="Z36" s="55">
        <f>Y36/Y34*100</f>
        <v>8.9893747589157336</v>
      </c>
      <c r="AA36" s="57">
        <f>AA34-AA35-AA37</f>
        <v>4883</v>
      </c>
      <c r="AB36" s="55">
        <f>AA36/AA34*100</f>
        <v>8.3590112298000552</v>
      </c>
    </row>
    <row r="37" spans="1:28">
      <c r="A37" s="388"/>
      <c r="B37" s="196" t="s">
        <v>150</v>
      </c>
      <c r="C37" s="240">
        <v>5015</v>
      </c>
      <c r="D37" s="90">
        <f>C37/C34*100</f>
        <v>9.3727806227338988</v>
      </c>
      <c r="E37" s="290">
        <v>4900</v>
      </c>
      <c r="F37" s="90">
        <f>E37/E34*100</f>
        <v>9.4643926370888298</v>
      </c>
      <c r="G37" s="290">
        <v>5014</v>
      </c>
      <c r="H37" s="90">
        <f>G37/G34*100</f>
        <v>9.5439317801126844</v>
      </c>
      <c r="I37" s="290">
        <v>4985</v>
      </c>
      <c r="J37" s="90">
        <f>I37/I34*100</f>
        <v>9.1865693645879407</v>
      </c>
      <c r="K37" s="290">
        <v>5052</v>
      </c>
      <c r="L37" s="90">
        <f>K37/K34*100</f>
        <v>9.3926041608567132</v>
      </c>
      <c r="M37" s="290">
        <v>5119</v>
      </c>
      <c r="N37" s="90">
        <f>M37/M34*100</f>
        <v>9.5136320553087899</v>
      </c>
      <c r="O37" s="290">
        <v>5310</v>
      </c>
      <c r="P37" s="90">
        <f>O37/O34*100</f>
        <v>9.6781248860861009</v>
      </c>
      <c r="Q37" s="290">
        <v>5472</v>
      </c>
      <c r="R37" s="90">
        <f>Q37/Q34*100</f>
        <v>9.9894118076600087</v>
      </c>
      <c r="S37" s="290">
        <v>5556</v>
      </c>
      <c r="T37" s="90">
        <f>S37/S34*100</f>
        <v>10.014239108884123</v>
      </c>
      <c r="U37" s="290">
        <v>5361</v>
      </c>
      <c r="V37" s="90">
        <f>U37/U34*100</f>
        <v>9.5501915026275945</v>
      </c>
      <c r="W37" s="290">
        <v>4754</v>
      </c>
      <c r="X37" s="90">
        <f>W37/W34*100</f>
        <v>8.3770925110132168</v>
      </c>
      <c r="Y37" s="290">
        <v>4740</v>
      </c>
      <c r="Z37" s="90">
        <f>Y37/Y34*100</f>
        <v>8.3108321352175896</v>
      </c>
      <c r="AA37" s="290">
        <v>5149</v>
      </c>
      <c r="AB37" s="90">
        <f>AA37/AA34*100</f>
        <v>8.814365927143248</v>
      </c>
    </row>
    <row r="38" spans="1:28">
      <c r="T38" s="8"/>
    </row>
    <row r="39" spans="1:28">
      <c r="A39" s="377" t="s">
        <v>4</v>
      </c>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row>
    <row r="40" spans="1:28">
      <c r="A40" s="378" t="s">
        <v>26</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row>
    <row r="41" spans="1:28">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row>
    <row r="42" spans="1:28">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row>
    <row r="43" spans="1:28">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row>
    <row r="44" spans="1:28">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row>
    <row r="45" spans="1:28">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row>
    <row r="46" spans="1:28">
      <c r="A46" s="378"/>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row>
    <row r="47" spans="1:28">
      <c r="A47" s="378"/>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row>
    <row r="49" spans="1:1">
      <c r="A49" s="5" t="s">
        <v>5</v>
      </c>
    </row>
  </sheetData>
  <mergeCells count="28">
    <mergeCell ref="A1:Z1"/>
    <mergeCell ref="Y16:Z16"/>
    <mergeCell ref="A18:A21"/>
    <mergeCell ref="G16:H16"/>
    <mergeCell ref="I16:J16"/>
    <mergeCell ref="K16:L16"/>
    <mergeCell ref="M16:N16"/>
    <mergeCell ref="O16:P16"/>
    <mergeCell ref="A9:AB12"/>
    <mergeCell ref="A8:AB8"/>
    <mergeCell ref="A4:AB7"/>
    <mergeCell ref="A3:AB3"/>
    <mergeCell ref="AA16:AB16"/>
    <mergeCell ref="S16:T16"/>
    <mergeCell ref="W16:X16"/>
    <mergeCell ref="U16:V16"/>
    <mergeCell ref="A40:AB47"/>
    <mergeCell ref="A39:AB39"/>
    <mergeCell ref="A15:AB15"/>
    <mergeCell ref="A13:AB13"/>
    <mergeCell ref="E16:F16"/>
    <mergeCell ref="A22:A25"/>
    <mergeCell ref="Q16:R16"/>
    <mergeCell ref="A30:A33"/>
    <mergeCell ref="A34:A37"/>
    <mergeCell ref="A26:A29"/>
    <mergeCell ref="A16:B17"/>
    <mergeCell ref="C16:D16"/>
  </mergeCells>
  <hyperlinks>
    <hyperlink ref="A49" location="Titelseite!A1" display="zurück zum Inhaltsverzeichnis" xr:uid="{00000000-0004-0000-0300-000000000000}"/>
  </hyperlinks>
  <pageMargins left="0.7" right="0.7" top="0.78740157499999996" bottom="0.78740157499999996" header="0.3" footer="0.3"/>
  <pageSetup paperSize="9" orientation="portrait" horizontalDpi="4294967293" r:id="rId1"/>
  <ignoredErrors>
    <ignoredError sqref="Y20 Y24 Y26 Y28 Y30 Y32 Y34 Y36 Z20:Z37 AA20:AB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9"/>
  <sheetViews>
    <sheetView workbookViewId="0">
      <selection sqref="A1:AD1"/>
    </sheetView>
  </sheetViews>
  <sheetFormatPr baseColWidth="10" defaultRowHeight="15"/>
  <cols>
    <col min="2" max="2" width="20.7109375" customWidth="1"/>
    <col min="3" max="6" width="9.7109375" hidden="1" customWidth="1"/>
    <col min="7" max="10" width="9.5703125" hidden="1" customWidth="1"/>
    <col min="11" max="30" width="9.5703125" customWidth="1"/>
  </cols>
  <sheetData>
    <row r="1" spans="1:30" ht="18.75">
      <c r="A1" s="392" t="s">
        <v>162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3" spans="1:30"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1:30">
      <c r="A4" s="378" t="s">
        <v>163</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row>
    <row r="5" spans="1:30">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row>
    <row r="6" spans="1:30">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row>
    <row r="7" spans="1:30">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row>
    <row r="8" spans="1:30"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row>
    <row r="9" spans="1:30" ht="15" customHeight="1">
      <c r="A9" s="376" t="s">
        <v>87</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row>
    <row r="10" spans="1:30">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row>
    <row r="11" spans="1:30">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row>
    <row r="12" spans="1:30">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row>
    <row r="13" spans="1:30"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row>
    <row r="15" spans="1:30">
      <c r="A15" s="393" t="s">
        <v>174</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row>
    <row r="16" spans="1:30">
      <c r="A16" s="394"/>
      <c r="B16" s="395"/>
      <c r="C16" s="390" t="s">
        <v>11</v>
      </c>
      <c r="D16" s="381"/>
      <c r="E16" s="390" t="s">
        <v>12</v>
      </c>
      <c r="F16" s="382"/>
      <c r="G16" s="381" t="s">
        <v>13</v>
      </c>
      <c r="H16" s="381"/>
      <c r="I16" s="390" t="s">
        <v>14</v>
      </c>
      <c r="J16" s="382"/>
      <c r="K16" s="381" t="s">
        <v>15</v>
      </c>
      <c r="L16" s="381"/>
      <c r="M16" s="390" t="s">
        <v>16</v>
      </c>
      <c r="N16" s="382"/>
      <c r="O16" s="381" t="s">
        <v>17</v>
      </c>
      <c r="P16" s="381"/>
      <c r="Q16" s="390" t="s">
        <v>18</v>
      </c>
      <c r="R16" s="382"/>
      <c r="S16" s="381" t="s">
        <v>19</v>
      </c>
      <c r="T16" s="381"/>
      <c r="U16" s="390" t="s">
        <v>20</v>
      </c>
      <c r="V16" s="382"/>
      <c r="W16" s="381" t="s">
        <v>21</v>
      </c>
      <c r="X16" s="382"/>
      <c r="Y16" s="381" t="s">
        <v>154</v>
      </c>
      <c r="Z16" s="382"/>
      <c r="AA16" s="381" t="s">
        <v>164</v>
      </c>
      <c r="AB16" s="382"/>
      <c r="AC16" s="381" t="s">
        <v>193</v>
      </c>
      <c r="AD16" s="382"/>
    </row>
    <row r="17" spans="1:30" ht="30">
      <c r="A17" s="396"/>
      <c r="B17" s="397"/>
      <c r="C17" s="92" t="s">
        <v>45</v>
      </c>
      <c r="D17" s="93" t="s">
        <v>44</v>
      </c>
      <c r="E17" s="92" t="s">
        <v>45</v>
      </c>
      <c r="F17" s="93" t="s">
        <v>44</v>
      </c>
      <c r="G17" s="92" t="s">
        <v>45</v>
      </c>
      <c r="H17" s="93" t="s">
        <v>44</v>
      </c>
      <c r="I17" s="92" t="s">
        <v>45</v>
      </c>
      <c r="J17" s="93" t="s">
        <v>44</v>
      </c>
      <c r="K17" s="92" t="s">
        <v>45</v>
      </c>
      <c r="L17" s="93" t="s">
        <v>44</v>
      </c>
      <c r="M17" s="92" t="s">
        <v>45</v>
      </c>
      <c r="N17" s="93" t="s">
        <v>44</v>
      </c>
      <c r="O17" s="92" t="s">
        <v>45</v>
      </c>
      <c r="P17" s="93" t="s">
        <v>44</v>
      </c>
      <c r="Q17" s="92" t="s">
        <v>45</v>
      </c>
      <c r="R17" s="93" t="s">
        <v>44</v>
      </c>
      <c r="S17" s="92" t="s">
        <v>45</v>
      </c>
      <c r="T17" s="93" t="s">
        <v>44</v>
      </c>
      <c r="U17" s="92" t="s">
        <v>45</v>
      </c>
      <c r="V17" s="93" t="s">
        <v>44</v>
      </c>
      <c r="W17" s="92" t="s">
        <v>45</v>
      </c>
      <c r="X17" s="93" t="s">
        <v>44</v>
      </c>
      <c r="Y17" s="92" t="s">
        <v>45</v>
      </c>
      <c r="Z17" s="44" t="s">
        <v>44</v>
      </c>
      <c r="AA17" s="92" t="s">
        <v>45</v>
      </c>
      <c r="AB17" s="44" t="s">
        <v>44</v>
      </c>
      <c r="AC17" s="92" t="s">
        <v>45</v>
      </c>
      <c r="AD17" s="44" t="s">
        <v>44</v>
      </c>
    </row>
    <row r="18" spans="1:30" s="32" customFormat="1" ht="30">
      <c r="A18" s="385" t="s">
        <v>35</v>
      </c>
      <c r="B18" s="100" t="s">
        <v>170</v>
      </c>
      <c r="C18" s="296"/>
      <c r="D18" s="296"/>
      <c r="E18" s="289">
        <v>2607</v>
      </c>
      <c r="F18" s="95">
        <v>100</v>
      </c>
      <c r="G18" s="96">
        <v>2482</v>
      </c>
      <c r="H18" s="95">
        <v>100</v>
      </c>
      <c r="I18" s="96">
        <v>2570</v>
      </c>
      <c r="J18" s="95">
        <v>100</v>
      </c>
      <c r="K18" s="96">
        <v>2731</v>
      </c>
      <c r="L18" s="95">
        <v>100</v>
      </c>
      <c r="M18" s="96">
        <v>2690</v>
      </c>
      <c r="N18" s="95">
        <v>100</v>
      </c>
      <c r="O18" s="96">
        <v>2774</v>
      </c>
      <c r="P18" s="95">
        <v>100</v>
      </c>
      <c r="Q18" s="96">
        <v>2729</v>
      </c>
      <c r="R18" s="95">
        <v>100</v>
      </c>
      <c r="S18" s="96">
        <v>2731</v>
      </c>
      <c r="T18" s="95">
        <v>100</v>
      </c>
      <c r="U18" s="289">
        <v>2635</v>
      </c>
      <c r="V18" s="95">
        <v>100</v>
      </c>
      <c r="W18" s="96">
        <v>2697</v>
      </c>
      <c r="X18" s="95">
        <v>100</v>
      </c>
      <c r="Y18" s="96">
        <v>2776</v>
      </c>
      <c r="Z18" s="95">
        <v>100</v>
      </c>
      <c r="AA18" s="96">
        <v>2754</v>
      </c>
      <c r="AB18" s="95">
        <v>100</v>
      </c>
      <c r="AC18" s="96">
        <v>2921</v>
      </c>
      <c r="AD18" s="95">
        <v>100</v>
      </c>
    </row>
    <row r="19" spans="1:30" ht="30">
      <c r="A19" s="398"/>
      <c r="B19" s="281" t="s">
        <v>23</v>
      </c>
      <c r="C19" s="46">
        <v>165</v>
      </c>
      <c r="D19" s="94">
        <v>100</v>
      </c>
      <c r="E19" s="299">
        <v>171</v>
      </c>
      <c r="F19" s="300">
        <f>E19/E18*100</f>
        <v>6.5592635212888384</v>
      </c>
      <c r="G19" s="301">
        <v>172</v>
      </c>
      <c r="H19" s="300">
        <f>G19/G18*100</f>
        <v>6.9298952457695409</v>
      </c>
      <c r="I19" s="302">
        <v>184</v>
      </c>
      <c r="J19" s="300">
        <f>I19/I18*100</f>
        <v>7.1595330739299605</v>
      </c>
      <c r="K19" s="303">
        <v>186</v>
      </c>
      <c r="L19" s="300">
        <f>K19/K18*100</f>
        <v>6.8106920541926037</v>
      </c>
      <c r="M19" s="302">
        <v>189</v>
      </c>
      <c r="N19" s="300">
        <f>M19/M18*100</f>
        <v>7.0260223048327131</v>
      </c>
      <c r="O19" s="301">
        <v>180</v>
      </c>
      <c r="P19" s="300">
        <f>O19/O18*100</f>
        <v>6.4888248017303525</v>
      </c>
      <c r="Q19" s="299">
        <v>172</v>
      </c>
      <c r="R19" s="300">
        <f>Q19/Q18*100</f>
        <v>6.3026749725174049</v>
      </c>
      <c r="S19" s="304">
        <v>176</v>
      </c>
      <c r="T19" s="300">
        <f>S19/S18*100</f>
        <v>6.4445258147198832</v>
      </c>
      <c r="U19" s="302">
        <v>177</v>
      </c>
      <c r="V19" s="300">
        <f>U19/U18*100</f>
        <v>6.7172675521821628</v>
      </c>
      <c r="W19" s="305">
        <v>187</v>
      </c>
      <c r="X19" s="300">
        <f>W19/W18*100</f>
        <v>6.933629959213941</v>
      </c>
      <c r="Y19" s="305">
        <v>196</v>
      </c>
      <c r="Z19" s="300">
        <f>Y19/Y18*100</f>
        <v>7.0605187319884726</v>
      </c>
      <c r="AA19" s="305">
        <v>209</v>
      </c>
      <c r="AB19" s="300">
        <f>AA19/AA18*100</f>
        <v>7.5889615105301385</v>
      </c>
      <c r="AC19" s="305">
        <v>221</v>
      </c>
      <c r="AD19" s="300">
        <f>AC19/AC18*100</f>
        <v>7.5659020883259149</v>
      </c>
    </row>
    <row r="20" spans="1:30">
      <c r="A20" s="398"/>
      <c r="B20" s="195" t="s">
        <v>86</v>
      </c>
      <c r="C20" s="53">
        <v>51</v>
      </c>
      <c r="D20" s="54">
        <f>C20/C19*100</f>
        <v>30.909090909090907</v>
      </c>
      <c r="E20" s="53">
        <v>62</v>
      </c>
      <c r="F20" s="55">
        <f>E20/E19*100</f>
        <v>36.257309941520468</v>
      </c>
      <c r="G20" s="87">
        <v>64</v>
      </c>
      <c r="H20" s="54">
        <f>G20/G19*100</f>
        <v>37.209302325581397</v>
      </c>
      <c r="I20" s="84">
        <v>70</v>
      </c>
      <c r="J20" s="55">
        <f>I20/I19*100</f>
        <v>38.04347826086957</v>
      </c>
      <c r="K20" s="56">
        <v>69</v>
      </c>
      <c r="L20" s="54">
        <f>K20/K19*100</f>
        <v>37.096774193548384</v>
      </c>
      <c r="M20" s="84">
        <v>72</v>
      </c>
      <c r="N20" s="55">
        <f>M20/M19*100</f>
        <v>38.095238095238095</v>
      </c>
      <c r="O20" s="87">
        <v>68</v>
      </c>
      <c r="P20" s="54">
        <f>O20/O19*100</f>
        <v>37.777777777777779</v>
      </c>
      <c r="Q20" s="53">
        <v>74</v>
      </c>
      <c r="R20" s="54">
        <f>Q20/Q19*100</f>
        <v>43.02325581395349</v>
      </c>
      <c r="S20" s="67">
        <v>69</v>
      </c>
      <c r="T20" s="54">
        <f>S20/S19*100</f>
        <v>39.204545454545453</v>
      </c>
      <c r="U20" s="58">
        <v>65</v>
      </c>
      <c r="V20" s="55">
        <f>U20/U19*100</f>
        <v>36.72316384180791</v>
      </c>
      <c r="W20" s="97">
        <v>92</v>
      </c>
      <c r="X20" s="55">
        <f>W20/W19*100</f>
        <v>49.19786096256685</v>
      </c>
      <c r="Y20" s="97">
        <v>68</v>
      </c>
      <c r="Z20" s="55">
        <f>Y20/Y19*100</f>
        <v>34.693877551020407</v>
      </c>
      <c r="AA20" s="97">
        <v>84</v>
      </c>
      <c r="AB20" s="55">
        <f>AA20/AA19*100</f>
        <v>40.191387559808611</v>
      </c>
      <c r="AC20" s="97">
        <v>86</v>
      </c>
      <c r="AD20" s="55">
        <f>AC20/AC19*100</f>
        <v>38.914027149321271</v>
      </c>
    </row>
    <row r="21" spans="1:30">
      <c r="A21" s="386"/>
      <c r="B21" s="196" t="s">
        <v>139</v>
      </c>
      <c r="C21" s="297">
        <v>40</v>
      </c>
      <c r="D21" s="89">
        <f>C21/C19*100</f>
        <v>24.242424242424242</v>
      </c>
      <c r="E21" s="297">
        <v>24</v>
      </c>
      <c r="F21" s="90">
        <f>E21/E19*100</f>
        <v>14.035087719298245</v>
      </c>
      <c r="G21" s="70">
        <v>36</v>
      </c>
      <c r="H21" s="89">
        <f>G21/G19*100</f>
        <v>20.930232558139537</v>
      </c>
      <c r="I21" s="69">
        <v>38</v>
      </c>
      <c r="J21" s="90">
        <f>I21/I19*100</f>
        <v>20.652173913043477</v>
      </c>
      <c r="K21" s="298">
        <v>55</v>
      </c>
      <c r="L21" s="89">
        <f>K21/K19*100</f>
        <v>29.56989247311828</v>
      </c>
      <c r="M21" s="69">
        <v>69</v>
      </c>
      <c r="N21" s="90">
        <f>M21/M19*100</f>
        <v>36.507936507936506</v>
      </c>
      <c r="O21" s="70">
        <v>76</v>
      </c>
      <c r="P21" s="89">
        <f>O21/O19*100</f>
        <v>42.222222222222221</v>
      </c>
      <c r="Q21" s="297">
        <v>76</v>
      </c>
      <c r="R21" s="89">
        <f>Q21/Q19*100</f>
        <v>44.186046511627907</v>
      </c>
      <c r="S21" s="68">
        <v>67</v>
      </c>
      <c r="T21" s="89">
        <f>S21/S19*100</f>
        <v>38.06818181818182</v>
      </c>
      <c r="U21" s="68">
        <v>66</v>
      </c>
      <c r="V21" s="90">
        <f>U21/U19*100</f>
        <v>37.288135593220339</v>
      </c>
      <c r="W21" s="71">
        <v>70</v>
      </c>
      <c r="X21" s="90">
        <f>W21/W19*100</f>
        <v>37.433155080213901</v>
      </c>
      <c r="Y21" s="71">
        <v>74</v>
      </c>
      <c r="Z21" s="90">
        <f>Y21/Y19*100</f>
        <v>37.755102040816325</v>
      </c>
      <c r="AA21" s="71">
        <v>88</v>
      </c>
      <c r="AB21" s="90">
        <f>AA21/AA19*100</f>
        <v>42.105263157894733</v>
      </c>
      <c r="AC21" s="71">
        <v>85</v>
      </c>
      <c r="AD21" s="90">
        <f>AC21/AC19*100</f>
        <v>38.461538461538467</v>
      </c>
    </row>
    <row r="22" spans="1:30" s="32" customFormat="1" ht="30">
      <c r="A22" s="385" t="s">
        <v>38</v>
      </c>
      <c r="B22" s="100" t="s">
        <v>170</v>
      </c>
      <c r="C22" s="296"/>
      <c r="D22" s="296"/>
      <c r="E22" s="289">
        <v>1308</v>
      </c>
      <c r="F22" s="95">
        <v>100</v>
      </c>
      <c r="G22" s="96">
        <v>1292</v>
      </c>
      <c r="H22" s="95">
        <v>100</v>
      </c>
      <c r="I22" s="96">
        <v>1451</v>
      </c>
      <c r="J22" s="95">
        <v>100</v>
      </c>
      <c r="K22" s="96">
        <v>1410</v>
      </c>
      <c r="L22" s="95">
        <v>100</v>
      </c>
      <c r="M22" s="96">
        <v>1349</v>
      </c>
      <c r="N22" s="95">
        <v>100</v>
      </c>
      <c r="O22" s="96">
        <v>1364</v>
      </c>
      <c r="P22" s="95">
        <v>100</v>
      </c>
      <c r="Q22" s="96">
        <v>1474</v>
      </c>
      <c r="R22" s="95">
        <v>100</v>
      </c>
      <c r="S22" s="96">
        <v>1448</v>
      </c>
      <c r="T22" s="95">
        <v>100</v>
      </c>
      <c r="U22" s="96">
        <v>1438</v>
      </c>
      <c r="V22" s="95">
        <v>100</v>
      </c>
      <c r="W22" s="96">
        <v>1437</v>
      </c>
      <c r="X22" s="95">
        <v>100</v>
      </c>
      <c r="Y22" s="96">
        <v>1368</v>
      </c>
      <c r="Z22" s="95">
        <v>100</v>
      </c>
      <c r="AA22" s="96">
        <v>1481</v>
      </c>
      <c r="AB22" s="95">
        <v>100</v>
      </c>
      <c r="AC22" s="96">
        <v>1472</v>
      </c>
      <c r="AD22" s="95">
        <v>100</v>
      </c>
    </row>
    <row r="23" spans="1:30" ht="30" customHeight="1">
      <c r="A23" s="398"/>
      <c r="B23" s="281" t="s">
        <v>23</v>
      </c>
      <c r="C23" s="74">
        <v>65</v>
      </c>
      <c r="D23" s="94">
        <v>100</v>
      </c>
      <c r="E23" s="306">
        <v>82</v>
      </c>
      <c r="F23" s="300">
        <f>E23/E22*100</f>
        <v>6.2691131498470938</v>
      </c>
      <c r="G23" s="301">
        <v>74</v>
      </c>
      <c r="H23" s="300">
        <f>G23/G22*100</f>
        <v>5.7275541795665639</v>
      </c>
      <c r="I23" s="302">
        <v>67</v>
      </c>
      <c r="J23" s="300">
        <f>I23/I22*100</f>
        <v>4.6175051688490694</v>
      </c>
      <c r="K23" s="307">
        <v>63</v>
      </c>
      <c r="L23" s="300">
        <f>K23/K22*100</f>
        <v>4.4680851063829792</v>
      </c>
      <c r="M23" s="302">
        <v>55</v>
      </c>
      <c r="N23" s="300">
        <f>M23/M22*100</f>
        <v>4.0770941438102293</v>
      </c>
      <c r="O23" s="301">
        <v>55</v>
      </c>
      <c r="P23" s="300">
        <f>O23/O22*100</f>
        <v>4.032258064516129</v>
      </c>
      <c r="Q23" s="306">
        <v>63</v>
      </c>
      <c r="R23" s="300">
        <f>Q23/Q22*100</f>
        <v>4.2740841248303933</v>
      </c>
      <c r="S23" s="306">
        <v>51</v>
      </c>
      <c r="T23" s="300">
        <f>S23/S22*100</f>
        <v>3.5220994475138121</v>
      </c>
      <c r="U23" s="302">
        <v>46</v>
      </c>
      <c r="V23" s="300">
        <f>U23/U22*100</f>
        <v>3.1988873435326846</v>
      </c>
      <c r="W23" s="305">
        <v>46</v>
      </c>
      <c r="X23" s="300">
        <f>W23/W22*100</f>
        <v>3.2011134307585247</v>
      </c>
      <c r="Y23" s="305">
        <v>66</v>
      </c>
      <c r="Z23" s="300">
        <f>Y23/Y22*100</f>
        <v>4.8245614035087714</v>
      </c>
      <c r="AA23" s="305">
        <v>84</v>
      </c>
      <c r="AB23" s="300">
        <f>AA23/AA22*100</f>
        <v>5.6718433490884541</v>
      </c>
      <c r="AC23" s="305">
        <v>89</v>
      </c>
      <c r="AD23" s="300">
        <f>AC23/AC22*100</f>
        <v>6.0461956521739131</v>
      </c>
    </row>
    <row r="24" spans="1:30">
      <c r="A24" s="398"/>
      <c r="B24" s="195" t="s">
        <v>86</v>
      </c>
      <c r="C24" s="67">
        <v>23</v>
      </c>
      <c r="D24" s="54">
        <f>C24/C23*100</f>
        <v>35.384615384615387</v>
      </c>
      <c r="E24" s="67">
        <v>30</v>
      </c>
      <c r="F24" s="55">
        <f>E24/E23*100</f>
        <v>36.585365853658537</v>
      </c>
      <c r="G24" s="87">
        <v>17</v>
      </c>
      <c r="H24" s="54">
        <f>G24/G23*100</f>
        <v>22.972972972972975</v>
      </c>
      <c r="I24" s="84">
        <v>20</v>
      </c>
      <c r="J24" s="55">
        <f>I24/I23*100</f>
        <v>29.850746268656714</v>
      </c>
      <c r="K24" s="57">
        <v>21</v>
      </c>
      <c r="L24" s="54">
        <f>K24/K23*100</f>
        <v>33.333333333333329</v>
      </c>
      <c r="M24" s="67">
        <v>14</v>
      </c>
      <c r="N24" s="55">
        <f>M24/M23*100</f>
        <v>25.454545454545453</v>
      </c>
      <c r="O24" s="87">
        <v>19</v>
      </c>
      <c r="P24" s="54">
        <f>O24/O23*100</f>
        <v>34.545454545454547</v>
      </c>
      <c r="Q24" s="67">
        <v>17</v>
      </c>
      <c r="R24" s="54">
        <f>Q24/Q23*100</f>
        <v>26.984126984126984</v>
      </c>
      <c r="S24" s="67">
        <v>16</v>
      </c>
      <c r="T24" s="54">
        <f>S24/S23*100</f>
        <v>31.372549019607842</v>
      </c>
      <c r="U24" s="58">
        <v>15</v>
      </c>
      <c r="V24" s="55">
        <f>U24/U23*100</f>
        <v>32.608695652173914</v>
      </c>
      <c r="W24" s="97">
        <v>16</v>
      </c>
      <c r="X24" s="55">
        <f>W24/W23*100</f>
        <v>34.782608695652172</v>
      </c>
      <c r="Y24" s="97">
        <v>18</v>
      </c>
      <c r="Z24" s="55">
        <f>Y24/Y23*100</f>
        <v>27.27272727272727</v>
      </c>
      <c r="AA24" s="97">
        <v>32</v>
      </c>
      <c r="AB24" s="55">
        <f>AA24/AA23*100</f>
        <v>38.095238095238095</v>
      </c>
      <c r="AC24" s="97">
        <v>29</v>
      </c>
      <c r="AD24" s="55">
        <f>AC24/AC23*100</f>
        <v>32.584269662921351</v>
      </c>
    </row>
    <row r="25" spans="1:30">
      <c r="A25" s="386"/>
      <c r="B25" s="196" t="s">
        <v>139</v>
      </c>
      <c r="C25" s="68">
        <v>9</v>
      </c>
      <c r="D25" s="89">
        <f>C25/C23*100</f>
        <v>13.846153846153847</v>
      </c>
      <c r="E25" s="68">
        <v>9</v>
      </c>
      <c r="F25" s="90">
        <f>E25/E23*100</f>
        <v>10.975609756097562</v>
      </c>
      <c r="G25" s="70">
        <v>10</v>
      </c>
      <c r="H25" s="89">
        <f>G25/G23*100</f>
        <v>13.513513513513514</v>
      </c>
      <c r="I25" s="69">
        <v>12</v>
      </c>
      <c r="J25" s="90">
        <f>I25/I23*100</f>
        <v>17.910447761194028</v>
      </c>
      <c r="K25" s="71">
        <v>9</v>
      </c>
      <c r="L25" s="89">
        <f>K25/K23*100</f>
        <v>14.285714285714285</v>
      </c>
      <c r="M25" s="68">
        <v>16</v>
      </c>
      <c r="N25" s="90">
        <f>M25/M23*100</f>
        <v>29.09090909090909</v>
      </c>
      <c r="O25" s="70">
        <v>13</v>
      </c>
      <c r="P25" s="89">
        <f>O25/O23*100</f>
        <v>23.636363636363637</v>
      </c>
      <c r="Q25" s="68">
        <v>25</v>
      </c>
      <c r="R25" s="89">
        <f>Q25/Q23*100</f>
        <v>39.682539682539684</v>
      </c>
      <c r="S25" s="68">
        <v>22</v>
      </c>
      <c r="T25" s="89">
        <f>S25/S23*100</f>
        <v>43.137254901960787</v>
      </c>
      <c r="U25" s="68">
        <v>13</v>
      </c>
      <c r="V25" s="90">
        <f>U25/U23*100</f>
        <v>28.260869565217391</v>
      </c>
      <c r="W25" s="71">
        <v>20</v>
      </c>
      <c r="X25" s="90">
        <f>W25/W23*100</f>
        <v>43.478260869565219</v>
      </c>
      <c r="Y25" s="71">
        <v>28</v>
      </c>
      <c r="Z25" s="90">
        <f>Y25/Y23*100</f>
        <v>42.424242424242422</v>
      </c>
      <c r="AA25" s="71">
        <v>37</v>
      </c>
      <c r="AB25" s="90">
        <f>AA25/AA23*100</f>
        <v>44.047619047619044</v>
      </c>
      <c r="AC25" s="71">
        <v>45</v>
      </c>
      <c r="AD25" s="90">
        <f>AC25/AC23*100</f>
        <v>50.561797752808992</v>
      </c>
    </row>
    <row r="26" spans="1:30" s="32" customFormat="1" ht="30">
      <c r="A26" s="398" t="s">
        <v>36</v>
      </c>
      <c r="B26" s="100" t="s">
        <v>170</v>
      </c>
      <c r="E26" s="67">
        <v>6199</v>
      </c>
      <c r="F26" s="55">
        <v>100</v>
      </c>
      <c r="G26" s="57">
        <v>6041</v>
      </c>
      <c r="H26" s="55">
        <v>100</v>
      </c>
      <c r="I26" s="57">
        <v>6280</v>
      </c>
      <c r="J26" s="55">
        <v>100</v>
      </c>
      <c r="K26" s="57">
        <v>6483</v>
      </c>
      <c r="L26" s="55">
        <v>100</v>
      </c>
      <c r="M26" s="57">
        <v>6571</v>
      </c>
      <c r="N26" s="55">
        <v>100</v>
      </c>
      <c r="O26" s="57">
        <v>6796</v>
      </c>
      <c r="P26" s="55">
        <v>100</v>
      </c>
      <c r="Q26" s="57">
        <v>6811</v>
      </c>
      <c r="R26" s="55">
        <v>100</v>
      </c>
      <c r="S26" s="57">
        <v>6759</v>
      </c>
      <c r="T26" s="55">
        <v>100</v>
      </c>
      <c r="U26" s="57">
        <v>7051</v>
      </c>
      <c r="V26" s="55">
        <v>100</v>
      </c>
      <c r="W26" s="57">
        <v>7029</v>
      </c>
      <c r="X26" s="55">
        <v>100</v>
      </c>
      <c r="Y26" s="57">
        <v>6733</v>
      </c>
      <c r="Z26" s="55">
        <v>100</v>
      </c>
      <c r="AA26" s="57">
        <v>7191</v>
      </c>
      <c r="AB26" s="55">
        <v>100</v>
      </c>
      <c r="AC26" s="57">
        <v>7137</v>
      </c>
      <c r="AD26" s="55">
        <v>100</v>
      </c>
    </row>
    <row r="27" spans="1:30" ht="30">
      <c r="A27" s="398"/>
      <c r="B27" s="281" t="s">
        <v>23</v>
      </c>
      <c r="C27" s="58">
        <v>425</v>
      </c>
      <c r="D27" s="95">
        <v>100</v>
      </c>
      <c r="E27" s="304">
        <v>427</v>
      </c>
      <c r="F27" s="300">
        <f>E27/E26*100</f>
        <v>6.8882077754476523</v>
      </c>
      <c r="G27" s="301">
        <v>423</v>
      </c>
      <c r="H27" s="300">
        <f>G27/G26*100</f>
        <v>7.0021519615957626</v>
      </c>
      <c r="I27" s="302">
        <v>405</v>
      </c>
      <c r="J27" s="300">
        <f>I27/I26*100</f>
        <v>6.4490445859872612</v>
      </c>
      <c r="K27" s="308">
        <v>410</v>
      </c>
      <c r="L27" s="300">
        <f>K27/K26*100</f>
        <v>6.3242326083603269</v>
      </c>
      <c r="M27" s="304">
        <v>404</v>
      </c>
      <c r="N27" s="300">
        <f>M27/M26*100</f>
        <v>6.1482270582864107</v>
      </c>
      <c r="O27" s="308">
        <v>396</v>
      </c>
      <c r="P27" s="300">
        <f>O27/O26*100</f>
        <v>5.8269570335491467</v>
      </c>
      <c r="Q27" s="304">
        <v>408</v>
      </c>
      <c r="R27" s="300">
        <f>Q27/Q26*100</f>
        <v>5.9903097929819413</v>
      </c>
      <c r="S27" s="304">
        <v>427</v>
      </c>
      <c r="T27" s="300">
        <f>S27/S26*100</f>
        <v>6.317502589140406</v>
      </c>
      <c r="U27" s="304">
        <v>387</v>
      </c>
      <c r="V27" s="300">
        <f>U27/U26*100</f>
        <v>5.4885831796908233</v>
      </c>
      <c r="W27" s="305">
        <v>420</v>
      </c>
      <c r="X27" s="300">
        <f>W27/W26*100</f>
        <v>5.9752454118651297</v>
      </c>
      <c r="Y27" s="305">
        <v>392</v>
      </c>
      <c r="Z27" s="300">
        <f>Y27/Y26*100</f>
        <v>5.8220703995247289</v>
      </c>
      <c r="AA27" s="305">
        <v>432</v>
      </c>
      <c r="AB27" s="300">
        <f>AA27/AA26*100</f>
        <v>6.0075093867334166</v>
      </c>
      <c r="AC27" s="305">
        <v>458</v>
      </c>
      <c r="AD27" s="300">
        <f>AC27/AC26*100</f>
        <v>6.4172621549670721</v>
      </c>
    </row>
    <row r="28" spans="1:30">
      <c r="A28" s="398"/>
      <c r="B28" s="195" t="s">
        <v>86</v>
      </c>
      <c r="C28" s="67">
        <v>152</v>
      </c>
      <c r="D28" s="54">
        <f>C28/C27*100</f>
        <v>35.764705882352942</v>
      </c>
      <c r="E28" s="67">
        <v>159</v>
      </c>
      <c r="F28" s="55">
        <f>E28/E27*100</f>
        <v>37.236533957845438</v>
      </c>
      <c r="G28" s="87">
        <v>172</v>
      </c>
      <c r="H28" s="54">
        <f>G28/G27*100</f>
        <v>40.66193853427896</v>
      </c>
      <c r="I28" s="84">
        <v>149</v>
      </c>
      <c r="J28" s="55">
        <f>I28/I27*100</f>
        <v>36.790123456790127</v>
      </c>
      <c r="K28" s="57">
        <v>164</v>
      </c>
      <c r="L28" s="54">
        <f>K28/K27*100</f>
        <v>40</v>
      </c>
      <c r="M28" s="67">
        <v>145</v>
      </c>
      <c r="N28" s="55">
        <f>M28/M27*100</f>
        <v>35.89108910891089</v>
      </c>
      <c r="O28" s="57">
        <v>166</v>
      </c>
      <c r="P28" s="54">
        <f>O28/O27*100</f>
        <v>41.919191919191917</v>
      </c>
      <c r="Q28" s="67">
        <v>144</v>
      </c>
      <c r="R28" s="54">
        <f>Q28/Q27*100</f>
        <v>35.294117647058826</v>
      </c>
      <c r="S28" s="67">
        <v>156</v>
      </c>
      <c r="T28" s="54">
        <f>S28/S27*100</f>
        <v>36.533957845433257</v>
      </c>
      <c r="U28" s="58">
        <v>142</v>
      </c>
      <c r="V28" s="55">
        <f>U28/U27*100</f>
        <v>36.692506459948319</v>
      </c>
      <c r="W28" s="97">
        <v>170</v>
      </c>
      <c r="X28" s="55">
        <f>W28/W27*100</f>
        <v>40.476190476190474</v>
      </c>
      <c r="Y28" s="97">
        <v>149</v>
      </c>
      <c r="Z28" s="55">
        <f>Y28/Y27*100</f>
        <v>38.010204081632651</v>
      </c>
      <c r="AA28" s="97">
        <v>168</v>
      </c>
      <c r="AB28" s="55">
        <f>AA28/AA27*100</f>
        <v>38.888888888888893</v>
      </c>
      <c r="AC28" s="97">
        <v>157</v>
      </c>
      <c r="AD28" s="55">
        <f>AC28/AC27*100</f>
        <v>34.279475982532752</v>
      </c>
    </row>
    <row r="29" spans="1:30">
      <c r="A29" s="386"/>
      <c r="B29" s="196" t="s">
        <v>139</v>
      </c>
      <c r="C29" s="61">
        <v>104</v>
      </c>
      <c r="D29" s="54">
        <f>C29/C27*100</f>
        <v>24.47058823529412</v>
      </c>
      <c r="E29" s="61">
        <v>123</v>
      </c>
      <c r="F29" s="55">
        <f>E29/E27*100</f>
        <v>28.805620608899297</v>
      </c>
      <c r="G29" s="87">
        <v>128</v>
      </c>
      <c r="H29" s="54">
        <f>G29/G27*100</f>
        <v>30.260047281323878</v>
      </c>
      <c r="I29" s="84">
        <v>109</v>
      </c>
      <c r="J29" s="55">
        <f>I29/I27*100</f>
        <v>26.913580246913583</v>
      </c>
      <c r="K29" s="60">
        <v>137</v>
      </c>
      <c r="L29" s="54">
        <f>K29/K27*100</f>
        <v>33.414634146341463</v>
      </c>
      <c r="M29" s="61">
        <v>137</v>
      </c>
      <c r="N29" s="55">
        <f>M29/M27*100</f>
        <v>33.910891089108915</v>
      </c>
      <c r="O29" s="60">
        <v>163</v>
      </c>
      <c r="P29" s="54">
        <f>O29/O27*100</f>
        <v>41.161616161616159</v>
      </c>
      <c r="Q29" s="61">
        <v>154</v>
      </c>
      <c r="R29" s="54">
        <f>Q29/Q27*100</f>
        <v>37.745098039215684</v>
      </c>
      <c r="S29" s="61">
        <v>164</v>
      </c>
      <c r="T29" s="54">
        <f>S29/S27*100</f>
        <v>38.40749414519906</v>
      </c>
      <c r="U29" s="61">
        <v>141</v>
      </c>
      <c r="V29" s="55">
        <f>U29/U27*100</f>
        <v>36.434108527131784</v>
      </c>
      <c r="W29" s="60">
        <v>187</v>
      </c>
      <c r="X29" s="55">
        <f>W29/W27*100</f>
        <v>44.523809523809518</v>
      </c>
      <c r="Y29" s="60">
        <v>163</v>
      </c>
      <c r="Z29" s="55">
        <f>Y29/Y27*100</f>
        <v>41.58163265306122</v>
      </c>
      <c r="AA29" s="60">
        <v>204</v>
      </c>
      <c r="AB29" s="55">
        <f>AA29/AA27*100</f>
        <v>47.222222222222221</v>
      </c>
      <c r="AC29" s="60">
        <v>219</v>
      </c>
      <c r="AD29" s="55">
        <f>AC29/AC27*100</f>
        <v>47.816593886462883</v>
      </c>
    </row>
    <row r="30" spans="1:30" s="32" customFormat="1" ht="30">
      <c r="A30" s="385" t="s">
        <v>37</v>
      </c>
      <c r="B30" s="100" t="s">
        <v>170</v>
      </c>
      <c r="E30" s="289">
        <v>1143</v>
      </c>
      <c r="F30" s="95">
        <v>100</v>
      </c>
      <c r="G30" s="96">
        <v>1153</v>
      </c>
      <c r="H30" s="95">
        <v>100</v>
      </c>
      <c r="I30" s="96">
        <v>1232</v>
      </c>
      <c r="J30" s="95">
        <v>100</v>
      </c>
      <c r="K30" s="96">
        <v>1174</v>
      </c>
      <c r="L30" s="95">
        <v>100</v>
      </c>
      <c r="M30" s="96">
        <v>1398</v>
      </c>
      <c r="N30" s="95">
        <v>100</v>
      </c>
      <c r="O30" s="96">
        <v>1226</v>
      </c>
      <c r="P30" s="95">
        <v>100</v>
      </c>
      <c r="Q30" s="96">
        <v>1302</v>
      </c>
      <c r="R30" s="95">
        <v>100</v>
      </c>
      <c r="S30" s="96">
        <v>1273</v>
      </c>
      <c r="T30" s="95">
        <v>100</v>
      </c>
      <c r="U30" s="96">
        <v>1299</v>
      </c>
      <c r="V30" s="95">
        <v>100</v>
      </c>
      <c r="W30" s="96">
        <v>1283</v>
      </c>
      <c r="X30" s="95">
        <v>100</v>
      </c>
      <c r="Y30" s="96">
        <v>1070</v>
      </c>
      <c r="Z30" s="95">
        <v>100</v>
      </c>
      <c r="AA30" s="96">
        <v>1105</v>
      </c>
      <c r="AB30" s="95">
        <v>100</v>
      </c>
      <c r="AC30" s="96">
        <v>1080</v>
      </c>
      <c r="AD30" s="95">
        <v>100</v>
      </c>
    </row>
    <row r="31" spans="1:30" ht="30">
      <c r="A31" s="398"/>
      <c r="B31" s="281" t="s">
        <v>23</v>
      </c>
      <c r="C31" s="74">
        <v>111</v>
      </c>
      <c r="D31" s="95">
        <v>100</v>
      </c>
      <c r="E31" s="306">
        <v>130</v>
      </c>
      <c r="F31" s="300">
        <f>E31/E30*100</f>
        <v>11.37357830271216</v>
      </c>
      <c r="G31" s="301">
        <v>132</v>
      </c>
      <c r="H31" s="300">
        <f>G31/G30*100</f>
        <v>11.448395490026018</v>
      </c>
      <c r="I31" s="302">
        <v>135</v>
      </c>
      <c r="J31" s="300">
        <f>I31/I30*100</f>
        <v>10.957792207792208</v>
      </c>
      <c r="K31" s="307">
        <v>140</v>
      </c>
      <c r="L31" s="300">
        <f>K31/K30*100</f>
        <v>11.925042589437819</v>
      </c>
      <c r="M31" s="306">
        <v>119</v>
      </c>
      <c r="N31" s="300">
        <f>M31/M30*100</f>
        <v>8.5121602288984253</v>
      </c>
      <c r="O31" s="307">
        <v>143</v>
      </c>
      <c r="P31" s="300">
        <f>O31/O30*100</f>
        <v>11.663947797716149</v>
      </c>
      <c r="Q31" s="306">
        <v>151</v>
      </c>
      <c r="R31" s="300">
        <f>Q31/Q30*100</f>
        <v>11.597542242703533</v>
      </c>
      <c r="S31" s="306">
        <v>134</v>
      </c>
      <c r="T31" s="300">
        <f>S31/S30*100</f>
        <v>10.526315789473683</v>
      </c>
      <c r="U31" s="306">
        <v>177</v>
      </c>
      <c r="V31" s="300">
        <f>U31/U30*100</f>
        <v>13.625866050808314</v>
      </c>
      <c r="W31" s="305">
        <v>146</v>
      </c>
      <c r="X31" s="300">
        <f>W31/W30*100</f>
        <v>11.379579111457522</v>
      </c>
      <c r="Y31" s="305">
        <v>110</v>
      </c>
      <c r="Z31" s="300">
        <f>Y31/Y30*100</f>
        <v>10.2803738317757</v>
      </c>
      <c r="AA31" s="305">
        <v>157</v>
      </c>
      <c r="AB31" s="300">
        <f>AA31/AA30*100</f>
        <v>14.20814479638009</v>
      </c>
      <c r="AC31" s="305">
        <v>137</v>
      </c>
      <c r="AD31" s="300">
        <f>AC31/AC30*100</f>
        <v>12.685185185185185</v>
      </c>
    </row>
    <row r="32" spans="1:30">
      <c r="A32" s="398"/>
      <c r="B32" s="195" t="s">
        <v>86</v>
      </c>
      <c r="C32" s="67">
        <v>41</v>
      </c>
      <c r="D32" s="54">
        <f>C32/C31*100</f>
        <v>36.936936936936938</v>
      </c>
      <c r="E32" s="67">
        <v>47</v>
      </c>
      <c r="F32" s="55">
        <f>E32/E31*100</f>
        <v>36.153846153846153</v>
      </c>
      <c r="G32" s="87">
        <v>45</v>
      </c>
      <c r="H32" s="54">
        <f>G32/G31*100</f>
        <v>34.090909090909086</v>
      </c>
      <c r="I32" s="84">
        <v>58</v>
      </c>
      <c r="J32" s="55">
        <f>I32/I31*100</f>
        <v>42.962962962962962</v>
      </c>
      <c r="K32" s="57">
        <v>45</v>
      </c>
      <c r="L32" s="54">
        <f>K32/K31*100</f>
        <v>32.142857142857146</v>
      </c>
      <c r="M32" s="67">
        <v>41</v>
      </c>
      <c r="N32" s="55">
        <f>M32/M31*100</f>
        <v>34.45378151260504</v>
      </c>
      <c r="O32" s="57">
        <v>60</v>
      </c>
      <c r="P32" s="54">
        <f>O32/O31*100</f>
        <v>41.95804195804196</v>
      </c>
      <c r="Q32" s="67">
        <v>47</v>
      </c>
      <c r="R32" s="54">
        <f>Q32/Q31*100</f>
        <v>31.125827814569533</v>
      </c>
      <c r="S32" s="67">
        <v>49</v>
      </c>
      <c r="T32" s="54">
        <f>S32/S31*100</f>
        <v>36.567164179104481</v>
      </c>
      <c r="U32" s="67">
        <v>55</v>
      </c>
      <c r="V32" s="55">
        <f>U32/U31*100</f>
        <v>31.073446327683619</v>
      </c>
      <c r="W32" s="97">
        <v>54</v>
      </c>
      <c r="X32" s="55">
        <f>W32/W31*100</f>
        <v>36.986301369863014</v>
      </c>
      <c r="Y32" s="97">
        <v>45</v>
      </c>
      <c r="Z32" s="55">
        <f>Y32/Y31*100</f>
        <v>40.909090909090914</v>
      </c>
      <c r="AA32" s="97">
        <v>54</v>
      </c>
      <c r="AB32" s="55">
        <f>AA32/AA31*100</f>
        <v>34.394904458598724</v>
      </c>
      <c r="AC32" s="97">
        <v>43</v>
      </c>
      <c r="AD32" s="55">
        <f>AC32/AC31*100</f>
        <v>31.386861313868614</v>
      </c>
    </row>
    <row r="33" spans="1:30" ht="15.75" thickBot="1">
      <c r="A33" s="399"/>
      <c r="B33" s="75" t="s">
        <v>139</v>
      </c>
      <c r="C33" s="76">
        <v>29</v>
      </c>
      <c r="D33" s="77">
        <f>C33/C31*100</f>
        <v>26.126126126126124</v>
      </c>
      <c r="E33" s="76">
        <v>46</v>
      </c>
      <c r="F33" s="79">
        <f>E33/E31*100</f>
        <v>35.384615384615387</v>
      </c>
      <c r="G33" s="80">
        <v>51</v>
      </c>
      <c r="H33" s="77">
        <f>G33/G31*100</f>
        <v>38.636363636363633</v>
      </c>
      <c r="I33" s="78">
        <v>43</v>
      </c>
      <c r="J33" s="79">
        <f>I33/I31*100</f>
        <v>31.851851851851855</v>
      </c>
      <c r="K33" s="81">
        <v>51</v>
      </c>
      <c r="L33" s="77">
        <f>K33/K31*100</f>
        <v>36.428571428571423</v>
      </c>
      <c r="M33" s="76">
        <v>50</v>
      </c>
      <c r="N33" s="79">
        <f>M33/M31*100</f>
        <v>42.016806722689076</v>
      </c>
      <c r="O33" s="81">
        <v>63</v>
      </c>
      <c r="P33" s="77">
        <f>O33/O31*100</f>
        <v>44.05594405594406</v>
      </c>
      <c r="Q33" s="76">
        <v>60</v>
      </c>
      <c r="R33" s="77">
        <f>Q33/Q31*100</f>
        <v>39.735099337748345</v>
      </c>
      <c r="S33" s="76">
        <v>60</v>
      </c>
      <c r="T33" s="77">
        <f>S33/S31*100</f>
        <v>44.776119402985074</v>
      </c>
      <c r="U33" s="76">
        <v>80</v>
      </c>
      <c r="V33" s="79">
        <f>U33/U31*100</f>
        <v>45.197740112994353</v>
      </c>
      <c r="W33" s="81">
        <v>74</v>
      </c>
      <c r="X33" s="79">
        <f>W33/W31*100</f>
        <v>50.684931506849317</v>
      </c>
      <c r="Y33" s="81">
        <v>62</v>
      </c>
      <c r="Z33" s="79">
        <f>Y33/Y31*100</f>
        <v>56.36363636363636</v>
      </c>
      <c r="AA33" s="81">
        <v>76</v>
      </c>
      <c r="AB33" s="79">
        <f>AA33/AA31*100</f>
        <v>48.407643312101911</v>
      </c>
      <c r="AC33" s="81">
        <v>69</v>
      </c>
      <c r="AD33" s="79">
        <f>AC33/AC31*100</f>
        <v>50.364963503649641</v>
      </c>
    </row>
    <row r="34" spans="1:30" s="32" customFormat="1" ht="31.5" thickTop="1" thickBot="1">
      <c r="A34" s="400" t="s">
        <v>3</v>
      </c>
      <c r="B34" s="100" t="s">
        <v>147</v>
      </c>
      <c r="E34" s="294">
        <v>53506</v>
      </c>
      <c r="F34" s="295">
        <v>100</v>
      </c>
      <c r="G34" s="99">
        <v>51773</v>
      </c>
      <c r="H34" s="295">
        <v>100</v>
      </c>
      <c r="I34" s="99">
        <v>52536</v>
      </c>
      <c r="J34" s="295">
        <v>100</v>
      </c>
      <c r="K34" s="99">
        <v>54264</v>
      </c>
      <c r="L34" s="295">
        <v>100</v>
      </c>
      <c r="M34" s="99">
        <v>53787</v>
      </c>
      <c r="N34" s="295">
        <v>100</v>
      </c>
      <c r="O34" s="99">
        <v>53807</v>
      </c>
      <c r="P34" s="295">
        <v>100</v>
      </c>
      <c r="Q34" s="99">
        <v>54866</v>
      </c>
      <c r="R34" s="295">
        <v>100</v>
      </c>
      <c r="S34" s="99">
        <v>54778</v>
      </c>
      <c r="T34" s="295">
        <v>100</v>
      </c>
      <c r="U34" s="99">
        <v>55481</v>
      </c>
      <c r="V34" s="295">
        <v>100</v>
      </c>
      <c r="W34" s="99">
        <v>56135</v>
      </c>
      <c r="X34" s="295">
        <v>100</v>
      </c>
      <c r="Y34" s="99">
        <v>56750</v>
      </c>
      <c r="Z34" s="55">
        <v>100</v>
      </c>
      <c r="AA34" s="99">
        <v>57034</v>
      </c>
      <c r="AB34" s="55">
        <v>100</v>
      </c>
      <c r="AC34" s="99">
        <v>58416</v>
      </c>
      <c r="AD34" s="55">
        <v>100</v>
      </c>
    </row>
    <row r="35" spans="1:30" ht="30.75" thickTop="1">
      <c r="A35" s="401"/>
      <c r="B35" s="281" t="s">
        <v>23</v>
      </c>
      <c r="C35" s="98">
        <v>3382</v>
      </c>
      <c r="D35" s="95">
        <v>100</v>
      </c>
      <c r="E35" s="302">
        <v>3369</v>
      </c>
      <c r="F35" s="300">
        <f>E35/E34*100</f>
        <v>6.2964901132583266</v>
      </c>
      <c r="G35" s="301">
        <v>3307</v>
      </c>
      <c r="H35" s="300">
        <f>G35/G34*100</f>
        <v>6.3874992756842373</v>
      </c>
      <c r="I35" s="302">
        <v>3175</v>
      </c>
      <c r="J35" s="300">
        <f>I35/I34*100</f>
        <v>6.0434749505101264</v>
      </c>
      <c r="K35" s="301">
        <v>3121</v>
      </c>
      <c r="L35" s="300">
        <f>K35/K34*100</f>
        <v>5.7515111307680966</v>
      </c>
      <c r="M35" s="302">
        <v>3061</v>
      </c>
      <c r="N35" s="300">
        <f>M35/M34*100</f>
        <v>5.6909662186030081</v>
      </c>
      <c r="O35" s="301">
        <v>3113</v>
      </c>
      <c r="P35" s="300">
        <f>O35/O34*100</f>
        <v>5.7854925939004218</v>
      </c>
      <c r="Q35" s="302">
        <v>3297</v>
      </c>
      <c r="R35" s="300">
        <f>Q35/Q34*100</f>
        <v>6.0091860168410314</v>
      </c>
      <c r="S35" s="302">
        <v>3438</v>
      </c>
      <c r="T35" s="300">
        <f>S35/S34*100</f>
        <v>6.2762422870495449</v>
      </c>
      <c r="U35" s="302">
        <v>3459</v>
      </c>
      <c r="V35" s="300">
        <f>U35/U34*100</f>
        <v>6.2345667886303424</v>
      </c>
      <c r="W35" s="305">
        <v>3414</v>
      </c>
      <c r="X35" s="300">
        <f>W35/W34*100</f>
        <v>6.0817671684332417</v>
      </c>
      <c r="Y35" s="305">
        <v>3394</v>
      </c>
      <c r="Z35" s="300">
        <f>Y35/Y34*100</f>
        <v>5.9806167400881058</v>
      </c>
      <c r="AA35" s="305">
        <v>3832</v>
      </c>
      <c r="AB35" s="300">
        <f>AA35/AA34*100</f>
        <v>6.7187993126906767</v>
      </c>
      <c r="AC35" s="305">
        <v>4039</v>
      </c>
      <c r="AD35" s="300">
        <f>AC35/AC34*100</f>
        <v>6.9142015886058612</v>
      </c>
    </row>
    <row r="36" spans="1:30">
      <c r="A36" s="401"/>
      <c r="B36" s="195" t="s">
        <v>86</v>
      </c>
      <c r="C36" s="67">
        <v>1179</v>
      </c>
      <c r="D36" s="54">
        <f>C36/C35*100</f>
        <v>34.861028976936723</v>
      </c>
      <c r="E36" s="67">
        <v>1198</v>
      </c>
      <c r="F36" s="55">
        <f>E36/E35*100</f>
        <v>35.559513208667262</v>
      </c>
      <c r="G36" s="87">
        <v>1142</v>
      </c>
      <c r="H36" s="54">
        <f>G36/G35*100</f>
        <v>34.532809192621713</v>
      </c>
      <c r="I36" s="84">
        <v>1120</v>
      </c>
      <c r="J36" s="55">
        <f>I36/I35*100</f>
        <v>35.275590551181104</v>
      </c>
      <c r="K36" s="57">
        <v>1138</v>
      </c>
      <c r="L36" s="54">
        <f>K36/K35*100</f>
        <v>36.462672220442165</v>
      </c>
      <c r="M36" s="67">
        <v>1105</v>
      </c>
      <c r="N36" s="55">
        <f>M36/M35*100</f>
        <v>36.099313949689645</v>
      </c>
      <c r="O36" s="87">
        <v>1112</v>
      </c>
      <c r="P36" s="54">
        <f>O36/O35*100</f>
        <v>35.721169290073881</v>
      </c>
      <c r="Q36" s="67">
        <v>1133</v>
      </c>
      <c r="R36" s="54">
        <f>Q36/Q35*100</f>
        <v>34.364573855019714</v>
      </c>
      <c r="S36" s="67">
        <v>1232</v>
      </c>
      <c r="T36" s="54">
        <f>S36/S35*100</f>
        <v>35.834787667248399</v>
      </c>
      <c r="U36" s="67">
        <v>1220</v>
      </c>
      <c r="V36" s="55">
        <f>U36/U35*100</f>
        <v>35.270309337958949</v>
      </c>
      <c r="W36" s="97">
        <v>1322</v>
      </c>
      <c r="X36" s="55">
        <f>W36/W35*100</f>
        <v>38.722905682483891</v>
      </c>
      <c r="Y36" s="97">
        <v>1231</v>
      </c>
      <c r="Z36" s="55">
        <f>Y36/Y35*100</f>
        <v>36.269888037713613</v>
      </c>
      <c r="AA36" s="97">
        <v>1428</v>
      </c>
      <c r="AB36" s="55">
        <f>AA36/AA35*100</f>
        <v>37.265135699373694</v>
      </c>
      <c r="AC36" s="97">
        <v>1485</v>
      </c>
      <c r="AD36" s="55">
        <f>AC36/AC35*100</f>
        <v>36.766526367912853</v>
      </c>
    </row>
    <row r="37" spans="1:30">
      <c r="A37" s="387"/>
      <c r="B37" s="196" t="s">
        <v>139</v>
      </c>
      <c r="C37" s="68">
        <v>524</v>
      </c>
      <c r="D37" s="89">
        <f>C37/C35*100</f>
        <v>15.493790656416323</v>
      </c>
      <c r="E37" s="68">
        <v>533</v>
      </c>
      <c r="F37" s="90">
        <f>E37/E35*100</f>
        <v>15.820718314039775</v>
      </c>
      <c r="G37" s="70">
        <v>543</v>
      </c>
      <c r="H37" s="89">
        <f>G37/G35*100</f>
        <v>16.419715754460235</v>
      </c>
      <c r="I37" s="69">
        <v>544</v>
      </c>
      <c r="J37" s="90">
        <f>I37/I35*100</f>
        <v>17.133858267716533</v>
      </c>
      <c r="K37" s="71">
        <v>604</v>
      </c>
      <c r="L37" s="89">
        <f>K37/K35*100</f>
        <v>19.352771547580904</v>
      </c>
      <c r="M37" s="68">
        <v>784</v>
      </c>
      <c r="N37" s="90">
        <f>M37/M35*100</f>
        <v>25.612544919960794</v>
      </c>
      <c r="O37" s="70">
        <v>935</v>
      </c>
      <c r="P37" s="89">
        <f>O37/O35*100</f>
        <v>30.03533568904594</v>
      </c>
      <c r="Q37" s="68">
        <v>1100</v>
      </c>
      <c r="R37" s="89">
        <f>Q37/Q35*100</f>
        <v>33.363663936912346</v>
      </c>
      <c r="S37" s="68">
        <v>1150</v>
      </c>
      <c r="T37" s="89">
        <f>S37/S35*100</f>
        <v>33.449680046538688</v>
      </c>
      <c r="U37" s="68">
        <v>1181</v>
      </c>
      <c r="V37" s="90">
        <f>U37/U35*100</f>
        <v>34.142815842729114</v>
      </c>
      <c r="W37" s="71">
        <v>1315</v>
      </c>
      <c r="X37" s="90">
        <f>W37/W35*100</f>
        <v>38.517867603983596</v>
      </c>
      <c r="Y37" s="71">
        <v>1333</v>
      </c>
      <c r="Z37" s="90">
        <f>Y37/Y35*100</f>
        <v>39.275191514437239</v>
      </c>
      <c r="AA37" s="71">
        <v>1627</v>
      </c>
      <c r="AB37" s="90">
        <f>AA37/AA35*100</f>
        <v>42.45824634655532</v>
      </c>
      <c r="AC37" s="71">
        <v>1867</v>
      </c>
      <c r="AD37" s="90">
        <f>AC37/AC35*100</f>
        <v>46.224312948749692</v>
      </c>
    </row>
    <row r="38" spans="1:30">
      <c r="V38" s="8"/>
    </row>
    <row r="39" spans="1:30">
      <c r="A39" s="377" t="s">
        <v>4</v>
      </c>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row>
    <row r="40" spans="1:30">
      <c r="A40" s="378" t="s">
        <v>138</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row>
    <row r="41" spans="1:30">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row>
    <row r="42" spans="1:30">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row>
    <row r="43" spans="1:30">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row>
    <row r="44" spans="1:30">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row>
    <row r="45" spans="1:30">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row>
    <row r="46" spans="1:30">
      <c r="A46" s="378"/>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row>
    <row r="47" spans="1:30">
      <c r="A47" s="378"/>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row>
    <row r="49" spans="1:1">
      <c r="A49" s="5" t="s">
        <v>5</v>
      </c>
    </row>
  </sheetData>
  <mergeCells count="29">
    <mergeCell ref="A34:A37"/>
    <mergeCell ref="A16:B17"/>
    <mergeCell ref="AC16:AD16"/>
    <mergeCell ref="AA16:AB16"/>
    <mergeCell ref="A22:A25"/>
    <mergeCell ref="A26:A29"/>
    <mergeCell ref="A30:A33"/>
    <mergeCell ref="S16:T16"/>
    <mergeCell ref="U16:V16"/>
    <mergeCell ref="W16:X16"/>
    <mergeCell ref="I16:J16"/>
    <mergeCell ref="K16:L16"/>
    <mergeCell ref="M16:N16"/>
    <mergeCell ref="A8:AD8"/>
    <mergeCell ref="A4:AD7"/>
    <mergeCell ref="A3:AD3"/>
    <mergeCell ref="A1:AD1"/>
    <mergeCell ref="A40:AD47"/>
    <mergeCell ref="A39:AD39"/>
    <mergeCell ref="A15:AD15"/>
    <mergeCell ref="A13:AD13"/>
    <mergeCell ref="A9:AD12"/>
    <mergeCell ref="C16:D16"/>
    <mergeCell ref="E16:F16"/>
    <mergeCell ref="G16:H16"/>
    <mergeCell ref="A18:A21"/>
    <mergeCell ref="Y16:Z16"/>
    <mergeCell ref="O16:P16"/>
    <mergeCell ref="Q16:R16"/>
  </mergeCells>
  <hyperlinks>
    <hyperlink ref="A49" location="Titelseite!A1" display="zurück zum Inhaltsverzeichnis" xr:uid="{00000000-0004-0000-04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1"/>
  <sheetViews>
    <sheetView zoomScaleNormal="100" workbookViewId="0">
      <selection sqref="A1:AC1"/>
    </sheetView>
  </sheetViews>
  <sheetFormatPr baseColWidth="10" defaultRowHeight="15"/>
  <cols>
    <col min="1" max="1" width="33.42578125" customWidth="1"/>
    <col min="2" max="7" width="9.85546875" hidden="1" customWidth="1"/>
    <col min="8" max="9" width="9.7109375" hidden="1" customWidth="1"/>
    <col min="10" max="31" width="9.7109375" customWidth="1"/>
    <col min="32" max="37" width="9.85546875" customWidth="1"/>
  </cols>
  <sheetData>
    <row r="1" spans="1:29" ht="18.75">
      <c r="A1" s="392" t="s">
        <v>7</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row>
    <row r="3" spans="1:29"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row>
    <row r="4" spans="1:29" ht="15" customHeight="1">
      <c r="A4" s="376" t="s">
        <v>140</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row>
    <row r="5" spans="1:29">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row>
    <row r="6" spans="1:29">
      <c r="A6" s="376"/>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row>
    <row r="7" spans="1:29">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row>
    <row r="8" spans="1:29"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row>
    <row r="9" spans="1:29">
      <c r="A9" s="378" t="s">
        <v>8</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row>
    <row r="10" spans="1:29">
      <c r="A10" s="37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row>
    <row r="11" spans="1:29">
      <c r="A11" s="378"/>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row>
    <row r="12" spans="1:29">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row>
    <row r="13" spans="1:29"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row>
    <row r="15" spans="1:29">
      <c r="A15" s="2" t="s">
        <v>91</v>
      </c>
      <c r="B15" s="2"/>
      <c r="C15" s="2"/>
      <c r="D15" s="2"/>
      <c r="E15" s="1"/>
      <c r="F15" s="1"/>
      <c r="G15" s="1"/>
      <c r="H15" s="1"/>
      <c r="I15" s="1"/>
      <c r="J15" s="1"/>
      <c r="K15" s="1"/>
      <c r="L15" s="1"/>
      <c r="M15" s="402"/>
      <c r="N15" s="402"/>
      <c r="O15" s="402"/>
      <c r="P15" s="402"/>
      <c r="Q15" s="402"/>
      <c r="R15" s="402"/>
      <c r="S15" s="402"/>
      <c r="T15" s="402"/>
      <c r="U15" s="402"/>
      <c r="V15" s="402"/>
      <c r="W15" s="402"/>
      <c r="X15" s="402"/>
      <c r="Y15" s="402"/>
      <c r="Z15" s="402"/>
      <c r="AA15" s="402"/>
      <c r="AB15" s="402"/>
      <c r="AC15" s="402"/>
    </row>
    <row r="16" spans="1:29">
      <c r="A16" s="403"/>
      <c r="B16" s="390">
        <v>2010</v>
      </c>
      <c r="C16" s="381"/>
      <c r="D16" s="390">
        <v>2011</v>
      </c>
      <c r="E16" s="382"/>
      <c r="F16" s="381">
        <v>2012</v>
      </c>
      <c r="G16" s="381"/>
      <c r="H16" s="390">
        <v>2013</v>
      </c>
      <c r="I16" s="382"/>
      <c r="J16" s="381">
        <v>2014</v>
      </c>
      <c r="K16" s="381"/>
      <c r="L16" s="390">
        <v>2015</v>
      </c>
      <c r="M16" s="382"/>
      <c r="N16" s="381">
        <v>2016</v>
      </c>
      <c r="O16" s="381"/>
      <c r="P16" s="390">
        <v>2017</v>
      </c>
      <c r="Q16" s="382"/>
      <c r="R16" s="381">
        <v>2018</v>
      </c>
      <c r="S16" s="381"/>
      <c r="T16" s="390">
        <v>2019</v>
      </c>
      <c r="U16" s="382"/>
      <c r="V16" s="381">
        <v>2020</v>
      </c>
      <c r="W16" s="382"/>
      <c r="X16" s="381">
        <v>2021</v>
      </c>
      <c r="Y16" s="382"/>
      <c r="Z16" s="381">
        <v>2022</v>
      </c>
      <c r="AA16" s="382"/>
      <c r="AB16" s="381">
        <v>2023</v>
      </c>
      <c r="AC16" s="382"/>
    </row>
    <row r="17" spans="1:29" ht="30">
      <c r="A17" s="404"/>
      <c r="B17" s="92" t="s">
        <v>45</v>
      </c>
      <c r="C17" s="93" t="s">
        <v>44</v>
      </c>
      <c r="D17" s="92" t="s">
        <v>45</v>
      </c>
      <c r="E17" s="93" t="s">
        <v>44</v>
      </c>
      <c r="F17" s="92" t="s">
        <v>45</v>
      </c>
      <c r="G17" s="93" t="s">
        <v>44</v>
      </c>
      <c r="H17" s="92" t="s">
        <v>45</v>
      </c>
      <c r="I17" s="93" t="s">
        <v>44</v>
      </c>
      <c r="J17" s="92" t="s">
        <v>45</v>
      </c>
      <c r="K17" s="93" t="s">
        <v>44</v>
      </c>
      <c r="L17" s="92" t="s">
        <v>45</v>
      </c>
      <c r="M17" s="93" t="s">
        <v>44</v>
      </c>
      <c r="N17" s="92" t="s">
        <v>45</v>
      </c>
      <c r="O17" s="93" t="s">
        <v>44</v>
      </c>
      <c r="P17" s="92" t="s">
        <v>45</v>
      </c>
      <c r="Q17" s="93" t="s">
        <v>44</v>
      </c>
      <c r="R17" s="92" t="s">
        <v>45</v>
      </c>
      <c r="S17" s="93" t="s">
        <v>44</v>
      </c>
      <c r="T17" s="92" t="s">
        <v>45</v>
      </c>
      <c r="U17" s="93" t="s">
        <v>44</v>
      </c>
      <c r="V17" s="92" t="s">
        <v>45</v>
      </c>
      <c r="W17" s="93" t="s">
        <v>44</v>
      </c>
      <c r="X17" s="92" t="s">
        <v>45</v>
      </c>
      <c r="Y17" s="44" t="s">
        <v>44</v>
      </c>
      <c r="Z17" s="92" t="s">
        <v>45</v>
      </c>
      <c r="AA17" s="44" t="s">
        <v>44</v>
      </c>
      <c r="AB17" s="92" t="s">
        <v>45</v>
      </c>
      <c r="AC17" s="44" t="s">
        <v>44</v>
      </c>
    </row>
    <row r="18" spans="1:29" ht="30">
      <c r="A18" s="100" t="s">
        <v>92</v>
      </c>
      <c r="B18" s="101">
        <v>9936</v>
      </c>
      <c r="C18" s="102">
        <v>100</v>
      </c>
      <c r="D18" s="101">
        <v>10042</v>
      </c>
      <c r="E18" s="102">
        <v>100</v>
      </c>
      <c r="F18" s="101">
        <v>10145</v>
      </c>
      <c r="G18" s="102">
        <v>100</v>
      </c>
      <c r="H18" s="101">
        <v>10298</v>
      </c>
      <c r="I18" s="102">
        <v>100</v>
      </c>
      <c r="J18" s="101">
        <v>10489</v>
      </c>
      <c r="K18" s="102">
        <v>100</v>
      </c>
      <c r="L18" s="101">
        <v>10728</v>
      </c>
      <c r="M18" s="102">
        <v>100</v>
      </c>
      <c r="N18" s="101">
        <v>11032</v>
      </c>
      <c r="O18" s="102">
        <v>100</v>
      </c>
      <c r="P18" s="103">
        <v>10947</v>
      </c>
      <c r="Q18" s="102">
        <v>100</v>
      </c>
      <c r="R18" s="101">
        <v>10830</v>
      </c>
      <c r="S18" s="102">
        <v>100</v>
      </c>
      <c r="T18" s="51">
        <v>10692</v>
      </c>
      <c r="U18" s="102">
        <v>100</v>
      </c>
      <c r="V18" s="104">
        <v>10723</v>
      </c>
      <c r="W18" s="102">
        <v>100</v>
      </c>
      <c r="X18" s="104">
        <v>10848</v>
      </c>
      <c r="Y18" s="102">
        <v>100</v>
      </c>
      <c r="Z18" s="104">
        <v>11341</v>
      </c>
      <c r="AA18" s="102">
        <v>100</v>
      </c>
      <c r="AB18" s="104">
        <v>11792</v>
      </c>
      <c r="AC18" s="102">
        <v>100</v>
      </c>
    </row>
    <row r="19" spans="1:29">
      <c r="A19" s="196" t="s">
        <v>90</v>
      </c>
      <c r="B19" s="105">
        <v>2416</v>
      </c>
      <c r="C19" s="106">
        <f>B19/B18*100</f>
        <v>24.315619967793882</v>
      </c>
      <c r="D19" s="107">
        <v>2371</v>
      </c>
      <c r="E19" s="106">
        <f>D19/D18*100</f>
        <v>23.610834495120496</v>
      </c>
      <c r="F19" s="108">
        <v>2354</v>
      </c>
      <c r="G19" s="106">
        <f>F19/F18*100</f>
        <v>23.203548546081816</v>
      </c>
      <c r="H19" s="107">
        <v>2461</v>
      </c>
      <c r="I19" s="106">
        <f>H19/H18*100</f>
        <v>23.897844241600311</v>
      </c>
      <c r="J19" s="108">
        <v>2574</v>
      </c>
      <c r="K19" s="106">
        <f>J19/J18*100</f>
        <v>24.539994279721615</v>
      </c>
      <c r="L19" s="107">
        <v>2665</v>
      </c>
      <c r="M19" s="106">
        <f>L19/L18*100</f>
        <v>24.841536167039525</v>
      </c>
      <c r="N19" s="108">
        <v>2650</v>
      </c>
      <c r="O19" s="106">
        <f>N19/N18*100</f>
        <v>24.02102973168963</v>
      </c>
      <c r="P19" s="107">
        <v>2776</v>
      </c>
      <c r="Q19" s="106">
        <f>P19/P18*100</f>
        <v>25.35854572028866</v>
      </c>
      <c r="R19" s="108">
        <v>2553</v>
      </c>
      <c r="S19" s="106">
        <f>R19/R18*100</f>
        <v>23.573407202216064</v>
      </c>
      <c r="T19" s="109">
        <v>2383</v>
      </c>
      <c r="U19" s="106">
        <f>T19/T18*100</f>
        <v>22.287691732136178</v>
      </c>
      <c r="V19" s="110">
        <v>2437</v>
      </c>
      <c r="W19" s="106">
        <f>V19/V18*100</f>
        <v>22.726848829618575</v>
      </c>
      <c r="X19" s="110">
        <v>2285</v>
      </c>
      <c r="Y19" s="106">
        <f>X19/X18*100</f>
        <v>21.063790560471976</v>
      </c>
      <c r="Z19" s="110">
        <v>2567</v>
      </c>
      <c r="AA19" s="106">
        <f>Z19/Z18*100</f>
        <v>22.634688299091792</v>
      </c>
      <c r="AB19" s="110">
        <v>2620</v>
      </c>
      <c r="AC19" s="106">
        <f>AB19/AB18*100</f>
        <v>22.218453188602442</v>
      </c>
    </row>
    <row r="21" spans="1:29">
      <c r="A21" s="377" t="s">
        <v>4</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row>
    <row r="22" spans="1:29">
      <c r="A22" s="378" t="s">
        <v>42</v>
      </c>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row>
    <row r="23" spans="1:29">
      <c r="A23" s="378"/>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row>
    <row r="24" spans="1:29">
      <c r="A24" s="378"/>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row>
    <row r="25" spans="1:29">
      <c r="A25" s="378"/>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row>
    <row r="26" spans="1:29">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row>
    <row r="27" spans="1:29">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row>
    <row r="28" spans="1:29">
      <c r="A28" s="378"/>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row>
    <row r="29" spans="1:29">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row>
    <row r="31" spans="1:29">
      <c r="A31" s="5" t="s">
        <v>5</v>
      </c>
    </row>
  </sheetData>
  <mergeCells count="24">
    <mergeCell ref="R16:S16"/>
    <mergeCell ref="T16:U16"/>
    <mergeCell ref="V16:W16"/>
    <mergeCell ref="H16:I16"/>
    <mergeCell ref="J16:K16"/>
    <mergeCell ref="L16:M16"/>
    <mergeCell ref="N16:O16"/>
    <mergeCell ref="P16:Q16"/>
    <mergeCell ref="A1:AC1"/>
    <mergeCell ref="A22:AC29"/>
    <mergeCell ref="A21:AC21"/>
    <mergeCell ref="M15:AC15"/>
    <mergeCell ref="A13:AC13"/>
    <mergeCell ref="A9:AC12"/>
    <mergeCell ref="AB16:AC16"/>
    <mergeCell ref="A16:A17"/>
    <mergeCell ref="A8:AC8"/>
    <mergeCell ref="A4:AC7"/>
    <mergeCell ref="A3:AC3"/>
    <mergeCell ref="Z16:AA16"/>
    <mergeCell ref="X16:Y16"/>
    <mergeCell ref="B16:C16"/>
    <mergeCell ref="D16:E16"/>
    <mergeCell ref="F16:G16"/>
  </mergeCells>
  <hyperlinks>
    <hyperlink ref="A31" location="Titelseite!A1" display="zurück zum Inhaltsverzeichnis" xr:uid="{00000000-0004-0000-0500-000000000000}"/>
  </hyperlinks>
  <pageMargins left="0.7" right="0.7" top="0.78740157499999996" bottom="0.78740157499999996"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9"/>
  <sheetViews>
    <sheetView workbookViewId="0">
      <selection sqref="A1:AD1"/>
    </sheetView>
  </sheetViews>
  <sheetFormatPr baseColWidth="10" defaultRowHeight="15"/>
  <cols>
    <col min="2" max="2" width="26.7109375" customWidth="1"/>
    <col min="3" max="6" width="9.7109375" hidden="1" customWidth="1"/>
    <col min="7" max="10" width="10.140625" hidden="1" customWidth="1"/>
    <col min="11" max="29" width="10.140625" customWidth="1"/>
  </cols>
  <sheetData>
    <row r="1" spans="1:30" ht="18.75">
      <c r="A1" s="392" t="s">
        <v>52</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3" spans="1:30" ht="15.75">
      <c r="A3" s="375" t="s">
        <v>0</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1:30">
      <c r="A4" s="378" t="s">
        <v>176</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row>
    <row r="5" spans="1:30">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row>
    <row r="6" spans="1:30">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row>
    <row r="7" spans="1:30">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row>
    <row r="8" spans="1:30" ht="15.75">
      <c r="A8" s="375" t="s">
        <v>1</v>
      </c>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row>
    <row r="9" spans="1:30">
      <c r="A9" s="378" t="s">
        <v>88</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row>
    <row r="10" spans="1:30">
      <c r="A10" s="37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row>
    <row r="11" spans="1:30">
      <c r="A11" s="378"/>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row>
    <row r="12" spans="1:30">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row>
    <row r="13" spans="1:30" ht="15.75">
      <c r="A13" s="375" t="s">
        <v>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row>
    <row r="15" spans="1:30">
      <c r="A15" s="393" t="s">
        <v>175</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row>
    <row r="16" spans="1:30" s="25" customFormat="1">
      <c r="A16" s="394"/>
      <c r="B16" s="395"/>
      <c r="C16" s="390" t="s">
        <v>11</v>
      </c>
      <c r="D16" s="382"/>
      <c r="E16" s="390" t="s">
        <v>12</v>
      </c>
      <c r="F16" s="382"/>
      <c r="G16" s="381" t="s">
        <v>13</v>
      </c>
      <c r="H16" s="381"/>
      <c r="I16" s="390" t="s">
        <v>14</v>
      </c>
      <c r="J16" s="382"/>
      <c r="K16" s="381" t="s">
        <v>15</v>
      </c>
      <c r="L16" s="381"/>
      <c r="M16" s="390" t="s">
        <v>16</v>
      </c>
      <c r="N16" s="382"/>
      <c r="O16" s="381" t="s">
        <v>17</v>
      </c>
      <c r="P16" s="381"/>
      <c r="Q16" s="390" t="s">
        <v>18</v>
      </c>
      <c r="R16" s="382"/>
      <c r="S16" s="381" t="s">
        <v>19</v>
      </c>
      <c r="T16" s="381"/>
      <c r="U16" s="390" t="s">
        <v>20</v>
      </c>
      <c r="V16" s="382"/>
      <c r="W16" s="381" t="s">
        <v>21</v>
      </c>
      <c r="X16" s="382"/>
      <c r="Y16" s="381" t="s">
        <v>154</v>
      </c>
      <c r="Z16" s="382"/>
      <c r="AA16" s="381" t="s">
        <v>164</v>
      </c>
      <c r="AB16" s="382"/>
      <c r="AC16" s="381" t="s">
        <v>193</v>
      </c>
      <c r="AD16" s="382"/>
    </row>
    <row r="17" spans="1:30" s="25" customFormat="1" ht="30">
      <c r="A17" s="396"/>
      <c r="B17" s="397"/>
      <c r="C17" s="92" t="s">
        <v>45</v>
      </c>
      <c r="D17" s="44" t="s">
        <v>44</v>
      </c>
      <c r="E17" s="92" t="s">
        <v>45</v>
      </c>
      <c r="F17" s="44" t="s">
        <v>44</v>
      </c>
      <c r="G17" s="92" t="s">
        <v>45</v>
      </c>
      <c r="H17" s="44" t="s">
        <v>44</v>
      </c>
      <c r="I17" s="92" t="s">
        <v>45</v>
      </c>
      <c r="J17" s="44" t="s">
        <v>44</v>
      </c>
      <c r="K17" s="92" t="s">
        <v>45</v>
      </c>
      <c r="L17" s="44" t="s">
        <v>44</v>
      </c>
      <c r="M17" s="92" t="s">
        <v>45</v>
      </c>
      <c r="N17" s="44" t="s">
        <v>44</v>
      </c>
      <c r="O17" s="92" t="s">
        <v>45</v>
      </c>
      <c r="P17" s="44" t="s">
        <v>44</v>
      </c>
      <c r="Q17" s="92" t="s">
        <v>45</v>
      </c>
      <c r="R17" s="44" t="s">
        <v>44</v>
      </c>
      <c r="S17" s="92" t="s">
        <v>45</v>
      </c>
      <c r="T17" s="44" t="s">
        <v>44</v>
      </c>
      <c r="U17" s="92" t="s">
        <v>45</v>
      </c>
      <c r="V17" s="44" t="s">
        <v>44</v>
      </c>
      <c r="W17" s="111" t="s">
        <v>45</v>
      </c>
      <c r="X17" s="44" t="s">
        <v>44</v>
      </c>
      <c r="Y17" s="111" t="s">
        <v>45</v>
      </c>
      <c r="Z17" s="44" t="s">
        <v>44</v>
      </c>
      <c r="AA17" s="111" t="s">
        <v>45</v>
      </c>
      <c r="AB17" s="44" t="s">
        <v>44</v>
      </c>
      <c r="AC17" s="111" t="s">
        <v>45</v>
      </c>
      <c r="AD17" s="44" t="s">
        <v>44</v>
      </c>
    </row>
    <row r="18" spans="1:30" s="41" customFormat="1" ht="30">
      <c r="A18" s="385" t="s">
        <v>35</v>
      </c>
      <c r="B18" s="281" t="s">
        <v>95</v>
      </c>
      <c r="C18" s="112">
        <v>9938</v>
      </c>
      <c r="D18" s="277">
        <v>100</v>
      </c>
      <c r="E18" s="112">
        <v>10137</v>
      </c>
      <c r="F18" s="277">
        <v>100</v>
      </c>
      <c r="G18" s="113">
        <v>10203</v>
      </c>
      <c r="H18" s="277">
        <v>100</v>
      </c>
      <c r="I18" s="112">
        <v>10336</v>
      </c>
      <c r="J18" s="277">
        <v>100</v>
      </c>
      <c r="K18" s="113">
        <v>10589</v>
      </c>
      <c r="L18" s="277">
        <v>100</v>
      </c>
      <c r="M18" s="112">
        <v>10697</v>
      </c>
      <c r="N18" s="277">
        <v>100</v>
      </c>
      <c r="O18" s="113">
        <v>10985</v>
      </c>
      <c r="P18" s="277">
        <v>100</v>
      </c>
      <c r="Q18" s="112">
        <v>11162</v>
      </c>
      <c r="R18" s="277">
        <v>100</v>
      </c>
      <c r="S18" s="114">
        <v>11095</v>
      </c>
      <c r="T18" s="277">
        <v>100</v>
      </c>
      <c r="U18" s="115">
        <v>10964</v>
      </c>
      <c r="V18" s="277">
        <v>100</v>
      </c>
      <c r="W18" s="116">
        <v>10918</v>
      </c>
      <c r="X18" s="277">
        <v>100</v>
      </c>
      <c r="Y18" s="52">
        <v>11026</v>
      </c>
      <c r="Z18" s="277">
        <v>100</v>
      </c>
      <c r="AA18" s="52">
        <f>'B2'!AA18</f>
        <v>11309</v>
      </c>
      <c r="AB18" s="277">
        <v>100</v>
      </c>
      <c r="AC18" s="52">
        <f>'B2'!AC18</f>
        <v>11770</v>
      </c>
      <c r="AD18" s="277">
        <v>100</v>
      </c>
    </row>
    <row r="19" spans="1:30" s="41" customFormat="1">
      <c r="A19" s="386"/>
      <c r="B19" s="196" t="s">
        <v>39</v>
      </c>
      <c r="C19" s="117">
        <v>1048</v>
      </c>
      <c r="D19" s="118">
        <f>C19/C18*100</f>
        <v>10.545381364459649</v>
      </c>
      <c r="E19" s="117">
        <v>963</v>
      </c>
      <c r="F19" s="118">
        <f>E19/E18*100</f>
        <v>9.4998520272269911</v>
      </c>
      <c r="G19" s="119">
        <v>963</v>
      </c>
      <c r="H19" s="118">
        <f>G19/G18*100</f>
        <v>9.4384004704498672</v>
      </c>
      <c r="I19" s="117">
        <v>934</v>
      </c>
      <c r="J19" s="118">
        <f>I19/I18*100</f>
        <v>9.0363777089783284</v>
      </c>
      <c r="K19" s="119">
        <v>1078</v>
      </c>
      <c r="L19" s="118">
        <f>K19/K18*100</f>
        <v>10.180375861743318</v>
      </c>
      <c r="M19" s="117">
        <v>1202</v>
      </c>
      <c r="N19" s="118">
        <f>M19/M18*100</f>
        <v>11.236795363185941</v>
      </c>
      <c r="O19" s="119">
        <v>1366</v>
      </c>
      <c r="P19" s="118">
        <f>O19/O18*100</f>
        <v>12.43513882567137</v>
      </c>
      <c r="Q19" s="117">
        <v>1645</v>
      </c>
      <c r="R19" s="118">
        <f>Q19/Q18*100</f>
        <v>14.737502239741982</v>
      </c>
      <c r="S19" s="119">
        <v>1756</v>
      </c>
      <c r="T19" s="118">
        <f>S19/S18*100</f>
        <v>15.826949076160432</v>
      </c>
      <c r="U19" s="120">
        <v>1812</v>
      </c>
      <c r="V19" s="118">
        <f>U19/U18*100</f>
        <v>16.526815031010582</v>
      </c>
      <c r="W19" s="121">
        <v>1829</v>
      </c>
      <c r="X19" s="122">
        <f>W19/W18*100</f>
        <v>16.752152408866092</v>
      </c>
      <c r="Y19" s="121">
        <v>1877</v>
      </c>
      <c r="Z19" s="122">
        <f>Y19/Y18*100</f>
        <v>17.023399238164338</v>
      </c>
      <c r="AA19" s="121">
        <v>2143</v>
      </c>
      <c r="AB19" s="122">
        <f>AA19/AA18*100</f>
        <v>18.949509240427979</v>
      </c>
      <c r="AC19" s="121">
        <v>2446</v>
      </c>
      <c r="AD19" s="122">
        <f>AC19/AC18*100</f>
        <v>20.781648258283774</v>
      </c>
    </row>
    <row r="20" spans="1:30" s="41" customFormat="1" ht="30">
      <c r="A20" s="385" t="s">
        <v>89</v>
      </c>
      <c r="B20" s="281" t="s">
        <v>95</v>
      </c>
      <c r="C20" s="123">
        <v>5086</v>
      </c>
      <c r="D20" s="277">
        <v>100</v>
      </c>
      <c r="E20" s="115">
        <v>5166</v>
      </c>
      <c r="F20" s="277">
        <v>100</v>
      </c>
      <c r="G20" s="124">
        <v>5190</v>
      </c>
      <c r="H20" s="277">
        <v>100</v>
      </c>
      <c r="I20" s="115">
        <v>5362</v>
      </c>
      <c r="J20" s="277">
        <v>100</v>
      </c>
      <c r="K20" s="125">
        <v>5520</v>
      </c>
      <c r="L20" s="277">
        <v>100</v>
      </c>
      <c r="M20" s="115">
        <v>5499</v>
      </c>
      <c r="N20" s="277">
        <v>100</v>
      </c>
      <c r="O20" s="124">
        <v>5591</v>
      </c>
      <c r="P20" s="277">
        <v>100</v>
      </c>
      <c r="Q20" s="126">
        <v>5681</v>
      </c>
      <c r="R20" s="277">
        <v>100</v>
      </c>
      <c r="S20" s="125">
        <v>5793</v>
      </c>
      <c r="T20" s="277">
        <v>100</v>
      </c>
      <c r="U20" s="115">
        <v>5792</v>
      </c>
      <c r="V20" s="277">
        <v>100</v>
      </c>
      <c r="W20" s="127">
        <v>5789</v>
      </c>
      <c r="X20" s="277">
        <v>100</v>
      </c>
      <c r="Y20" s="52">
        <v>5790</v>
      </c>
      <c r="Z20" s="277">
        <v>100</v>
      </c>
      <c r="AA20" s="52">
        <f>'B2'!AA21</f>
        <v>5869</v>
      </c>
      <c r="AB20" s="277">
        <v>100</v>
      </c>
      <c r="AC20" s="52">
        <f>'B2'!AC21</f>
        <v>5956</v>
      </c>
      <c r="AD20" s="277">
        <v>100</v>
      </c>
    </row>
    <row r="21" spans="1:30" s="41" customFormat="1">
      <c r="A21" s="386"/>
      <c r="B21" s="196" t="s">
        <v>39</v>
      </c>
      <c r="C21" s="117">
        <v>509</v>
      </c>
      <c r="D21" s="118">
        <f>C21/C20*100</f>
        <v>10.007864726700747</v>
      </c>
      <c r="E21" s="117">
        <v>469</v>
      </c>
      <c r="F21" s="118">
        <f>E21/E20*100</f>
        <v>9.0785907859078581</v>
      </c>
      <c r="G21" s="119">
        <v>447</v>
      </c>
      <c r="H21" s="118">
        <f>G21/G20*100</f>
        <v>8.6127167630057802</v>
      </c>
      <c r="I21" s="117">
        <v>460</v>
      </c>
      <c r="J21" s="118">
        <f>I21/I20*100</f>
        <v>8.5788884744498315</v>
      </c>
      <c r="K21" s="119">
        <v>503</v>
      </c>
      <c r="L21" s="118">
        <f>K21/K20*100</f>
        <v>9.1123188405797091</v>
      </c>
      <c r="M21" s="117">
        <v>444</v>
      </c>
      <c r="N21" s="118">
        <f>M21/M20*100</f>
        <v>8.0741953082378615</v>
      </c>
      <c r="O21" s="119">
        <v>529</v>
      </c>
      <c r="P21" s="118">
        <f>O21/O20*100</f>
        <v>9.4616347701663379</v>
      </c>
      <c r="Q21" s="117">
        <v>639</v>
      </c>
      <c r="R21" s="118">
        <f>Q21/Q20*100</f>
        <v>11.248019714838938</v>
      </c>
      <c r="S21" s="119">
        <v>781</v>
      </c>
      <c r="T21" s="118">
        <f>S21/S20*100</f>
        <v>13.481788365268427</v>
      </c>
      <c r="U21" s="120">
        <v>846</v>
      </c>
      <c r="V21" s="118">
        <f>U21/U20*100</f>
        <v>14.60635359116022</v>
      </c>
      <c r="W21" s="128">
        <v>870</v>
      </c>
      <c r="X21" s="122">
        <f>W21/W20*100</f>
        <v>15.028502332008983</v>
      </c>
      <c r="Y21" s="128">
        <v>914</v>
      </c>
      <c r="Z21" s="122">
        <f>Y21/Y20*100</f>
        <v>15.785837651122625</v>
      </c>
      <c r="AA21" s="128">
        <v>956</v>
      </c>
      <c r="AB21" s="122">
        <f>AA21/AA20*100</f>
        <v>16.288975975464304</v>
      </c>
      <c r="AC21" s="128">
        <v>1027</v>
      </c>
      <c r="AD21" s="122">
        <f>AC21/AC20*100</f>
        <v>17.243116185359302</v>
      </c>
    </row>
    <row r="22" spans="1:30" s="41" customFormat="1" ht="30">
      <c r="A22" s="385" t="s">
        <v>36</v>
      </c>
      <c r="B22" s="281" t="s">
        <v>95</v>
      </c>
      <c r="C22" s="129">
        <v>22040</v>
      </c>
      <c r="D22" s="277">
        <v>100</v>
      </c>
      <c r="E22" s="115">
        <v>22842</v>
      </c>
      <c r="F22" s="277">
        <v>100</v>
      </c>
      <c r="G22" s="124">
        <v>23535</v>
      </c>
      <c r="H22" s="277">
        <v>100</v>
      </c>
      <c r="I22" s="115">
        <v>24106</v>
      </c>
      <c r="J22" s="277">
        <v>100</v>
      </c>
      <c r="K22" s="114">
        <v>24991</v>
      </c>
      <c r="L22" s="277">
        <v>100</v>
      </c>
      <c r="M22" s="115">
        <v>25501</v>
      </c>
      <c r="N22" s="277">
        <v>100</v>
      </c>
      <c r="O22" s="124">
        <v>26026</v>
      </c>
      <c r="P22" s="277">
        <v>100</v>
      </c>
      <c r="Q22" s="129">
        <v>26612</v>
      </c>
      <c r="R22" s="277">
        <v>100</v>
      </c>
      <c r="S22" s="114">
        <v>26818</v>
      </c>
      <c r="T22" s="277">
        <v>100</v>
      </c>
      <c r="U22" s="129">
        <v>27218</v>
      </c>
      <c r="V22" s="277">
        <v>100</v>
      </c>
      <c r="W22" s="127">
        <v>27453</v>
      </c>
      <c r="X22" s="277">
        <v>100</v>
      </c>
      <c r="Y22" s="52">
        <v>27465</v>
      </c>
      <c r="Z22" s="277">
        <v>100</v>
      </c>
      <c r="AA22" s="52">
        <f>'B2'!AA24</f>
        <v>28362</v>
      </c>
      <c r="AB22" s="277">
        <v>100</v>
      </c>
      <c r="AC22" s="52">
        <f>'B2'!AC24</f>
        <v>29047</v>
      </c>
      <c r="AD22" s="277">
        <v>100</v>
      </c>
    </row>
    <row r="23" spans="1:30" s="41" customFormat="1">
      <c r="A23" s="386"/>
      <c r="B23" s="196" t="s">
        <v>39</v>
      </c>
      <c r="C23" s="117">
        <v>3682</v>
      </c>
      <c r="D23" s="118">
        <f>C23/C22*100</f>
        <v>16.705989110707804</v>
      </c>
      <c r="E23" s="117">
        <v>3670</v>
      </c>
      <c r="F23" s="118">
        <f>E23/E22*100</f>
        <v>16.066894317485332</v>
      </c>
      <c r="G23" s="119">
        <v>3584</v>
      </c>
      <c r="H23" s="118">
        <f>G23/G22*100</f>
        <v>15.228383258975994</v>
      </c>
      <c r="I23" s="117">
        <v>3591</v>
      </c>
      <c r="J23" s="118">
        <f>I23/I22*100</f>
        <v>14.896706214220526</v>
      </c>
      <c r="K23" s="119">
        <v>3664</v>
      </c>
      <c r="L23" s="118">
        <f>K23/K22*100</f>
        <v>14.661278060101637</v>
      </c>
      <c r="M23" s="117">
        <v>3957</v>
      </c>
      <c r="N23" s="118">
        <f>M23/M22*100</f>
        <v>15.517038547507941</v>
      </c>
      <c r="O23" s="119">
        <v>4230</v>
      </c>
      <c r="P23" s="118">
        <f>O23/O22*100</f>
        <v>16.252977791439331</v>
      </c>
      <c r="Q23" s="117">
        <v>4578</v>
      </c>
      <c r="R23" s="118">
        <f>Q23/Q22*100</f>
        <v>17.202765669622728</v>
      </c>
      <c r="S23" s="119">
        <v>4859</v>
      </c>
      <c r="T23" s="118">
        <f>S23/S22*100</f>
        <v>18.11842792154523</v>
      </c>
      <c r="U23" s="120">
        <v>4997</v>
      </c>
      <c r="V23" s="118">
        <f>U23/U22*100</f>
        <v>18.35917407597913</v>
      </c>
      <c r="W23" s="128">
        <v>5031</v>
      </c>
      <c r="X23" s="122">
        <f>W23/W22*100</f>
        <v>18.325866025570974</v>
      </c>
      <c r="Y23" s="128">
        <v>4874</v>
      </c>
      <c r="Z23" s="122">
        <f>Y23/Y22*100</f>
        <v>17.746222464955398</v>
      </c>
      <c r="AA23" s="128">
        <v>5488</v>
      </c>
      <c r="AB23" s="122">
        <f>AA23/AA22*100</f>
        <v>19.349834285311331</v>
      </c>
      <c r="AC23" s="128">
        <v>5985</v>
      </c>
      <c r="AD23" s="122">
        <f>AC23/AC22*100</f>
        <v>20.604537473749438</v>
      </c>
    </row>
    <row r="24" spans="1:30" s="41" customFormat="1" ht="30">
      <c r="A24" s="385" t="s">
        <v>37</v>
      </c>
      <c r="B24" s="281" t="s">
        <v>95</v>
      </c>
      <c r="C24" s="130">
        <v>4450</v>
      </c>
      <c r="D24" s="277">
        <v>100</v>
      </c>
      <c r="E24" s="115">
        <v>4564</v>
      </c>
      <c r="F24" s="277">
        <v>100</v>
      </c>
      <c r="G24" s="124">
        <v>4624</v>
      </c>
      <c r="H24" s="277">
        <v>100</v>
      </c>
      <c r="I24" s="115">
        <v>4704</v>
      </c>
      <c r="J24" s="277">
        <v>100</v>
      </c>
      <c r="K24" s="125">
        <v>4808</v>
      </c>
      <c r="L24" s="277">
        <v>100</v>
      </c>
      <c r="M24" s="115">
        <v>4927</v>
      </c>
      <c r="N24" s="277">
        <v>100</v>
      </c>
      <c r="O24" s="124">
        <v>4931</v>
      </c>
      <c r="P24" s="277">
        <v>100</v>
      </c>
      <c r="Q24" s="126">
        <v>5006</v>
      </c>
      <c r="R24" s="277">
        <v>100</v>
      </c>
      <c r="S24" s="125">
        <v>5114</v>
      </c>
      <c r="T24" s="277">
        <v>100</v>
      </c>
      <c r="U24" s="130">
        <v>5102</v>
      </c>
      <c r="V24" s="277">
        <v>100</v>
      </c>
      <c r="W24" s="114">
        <v>5119</v>
      </c>
      <c r="X24" s="277">
        <v>100</v>
      </c>
      <c r="Y24" s="52">
        <v>5070</v>
      </c>
      <c r="Z24" s="277">
        <v>100</v>
      </c>
      <c r="AA24" s="52">
        <f>'B2'!AA27</f>
        <v>5180</v>
      </c>
      <c r="AB24" s="277">
        <v>100</v>
      </c>
      <c r="AC24" s="52">
        <f>'B2'!AC27</f>
        <v>5239</v>
      </c>
      <c r="AD24" s="277">
        <v>100</v>
      </c>
    </row>
    <row r="25" spans="1:30" s="41" customFormat="1" ht="15.75" thickBot="1">
      <c r="A25" s="399"/>
      <c r="B25" s="75" t="s">
        <v>39</v>
      </c>
      <c r="C25" s="131">
        <v>1004</v>
      </c>
      <c r="D25" s="132">
        <f>C25/C24*100</f>
        <v>22.561797752808989</v>
      </c>
      <c r="E25" s="131">
        <v>939</v>
      </c>
      <c r="F25" s="132">
        <f>E25/E24*100</f>
        <v>20.574057843996492</v>
      </c>
      <c r="G25" s="133">
        <v>973</v>
      </c>
      <c r="H25" s="132">
        <f>G25/G24*100</f>
        <v>21.042387543252595</v>
      </c>
      <c r="I25" s="131">
        <v>998</v>
      </c>
      <c r="J25" s="132">
        <f>I25/I24*100</f>
        <v>21.215986394557824</v>
      </c>
      <c r="K25" s="133">
        <v>1122</v>
      </c>
      <c r="L25" s="132">
        <f>K25/K24*100</f>
        <v>23.33610648918469</v>
      </c>
      <c r="M25" s="131">
        <v>1194</v>
      </c>
      <c r="N25" s="132">
        <f>M25/M24*100</f>
        <v>24.233813679723969</v>
      </c>
      <c r="O25" s="133">
        <v>1279</v>
      </c>
      <c r="P25" s="132">
        <f>O25/O24*100</f>
        <v>25.937943621983372</v>
      </c>
      <c r="Q25" s="131">
        <v>1346</v>
      </c>
      <c r="R25" s="132">
        <f>Q25/Q24*100</f>
        <v>26.887734718337995</v>
      </c>
      <c r="S25" s="133">
        <v>1478</v>
      </c>
      <c r="T25" s="132">
        <f>S25/S24*100</f>
        <v>28.901055924912004</v>
      </c>
      <c r="U25" s="134">
        <v>1465</v>
      </c>
      <c r="V25" s="132">
        <f>U25/U24*100</f>
        <v>28.714229713837714</v>
      </c>
      <c r="W25" s="135">
        <v>1476</v>
      </c>
      <c r="X25" s="132">
        <f>W25/W24*100</f>
        <v>28.833756593084587</v>
      </c>
      <c r="Y25" s="135">
        <v>1281</v>
      </c>
      <c r="Z25" s="132">
        <f>Y25/Y24*100</f>
        <v>25.266272189349117</v>
      </c>
      <c r="AA25" s="135">
        <v>1539</v>
      </c>
      <c r="AB25" s="132">
        <f>AA25/AA24*100</f>
        <v>29.710424710424711</v>
      </c>
      <c r="AC25" s="135">
        <v>1645</v>
      </c>
      <c r="AD25" s="132">
        <f>AC25/AC24*100</f>
        <v>31.39912196984157</v>
      </c>
    </row>
    <row r="26" spans="1:30" s="41" customFormat="1" ht="30.75" thickTop="1">
      <c r="A26" s="400" t="s">
        <v>3</v>
      </c>
      <c r="B26" s="281" t="s">
        <v>95</v>
      </c>
      <c r="C26" s="136">
        <v>216470</v>
      </c>
      <c r="D26" s="277">
        <v>100</v>
      </c>
      <c r="E26" s="136">
        <v>214513</v>
      </c>
      <c r="F26" s="277">
        <v>100</v>
      </c>
      <c r="G26" s="137">
        <v>212772</v>
      </c>
      <c r="H26" s="277">
        <v>100</v>
      </c>
      <c r="I26" s="136">
        <v>211768</v>
      </c>
      <c r="J26" s="277">
        <v>100</v>
      </c>
      <c r="K26" s="137">
        <v>214317</v>
      </c>
      <c r="L26" s="277">
        <v>100</v>
      </c>
      <c r="M26" s="136">
        <v>214838</v>
      </c>
      <c r="N26" s="277">
        <v>100</v>
      </c>
      <c r="O26" s="137">
        <v>216746</v>
      </c>
      <c r="P26" s="277">
        <v>100</v>
      </c>
      <c r="Q26" s="136">
        <v>220251</v>
      </c>
      <c r="R26" s="277">
        <v>100</v>
      </c>
      <c r="S26" s="137">
        <v>221160</v>
      </c>
      <c r="T26" s="277">
        <v>100</v>
      </c>
      <c r="U26" s="136">
        <v>222275</v>
      </c>
      <c r="V26" s="277">
        <v>100</v>
      </c>
      <c r="W26" s="138">
        <v>224287</v>
      </c>
      <c r="X26" s="277">
        <v>100</v>
      </c>
      <c r="Y26" s="62">
        <v>227010</v>
      </c>
      <c r="Z26" s="277">
        <v>100</v>
      </c>
      <c r="AA26" s="62">
        <f>'B2'!AA30</f>
        <v>233085</v>
      </c>
      <c r="AB26" s="277">
        <v>100</v>
      </c>
      <c r="AC26" s="62">
        <f>'B2'!AC30</f>
        <v>240207</v>
      </c>
      <c r="AD26" s="277">
        <v>100</v>
      </c>
    </row>
    <row r="27" spans="1:30" s="25" customFormat="1">
      <c r="A27" s="387"/>
      <c r="B27" s="196" t="s">
        <v>39</v>
      </c>
      <c r="C27" s="139">
        <v>16515</v>
      </c>
      <c r="D27" s="106">
        <f>C27/C26*100</f>
        <v>7.6292326881323049</v>
      </c>
      <c r="E27" s="139">
        <v>15574</v>
      </c>
      <c r="F27" s="106">
        <f>E27/E26*100</f>
        <v>7.2601660505423906</v>
      </c>
      <c r="G27" s="140">
        <v>15291</v>
      </c>
      <c r="H27" s="106">
        <f>G27/G26*100</f>
        <v>7.1865659015283967</v>
      </c>
      <c r="I27" s="139">
        <v>15498</v>
      </c>
      <c r="J27" s="106">
        <f>I27/I26*100</f>
        <v>7.3183861584375354</v>
      </c>
      <c r="K27" s="140">
        <v>16966</v>
      </c>
      <c r="L27" s="106">
        <f>K27/K26*100</f>
        <v>7.9163108852774169</v>
      </c>
      <c r="M27" s="139">
        <v>18700</v>
      </c>
      <c r="N27" s="106">
        <f>M27/M26*100</f>
        <v>8.7042329569256829</v>
      </c>
      <c r="O27" s="140">
        <v>21597</v>
      </c>
      <c r="P27" s="106">
        <f>O27/O26*100</f>
        <v>9.96419772452548</v>
      </c>
      <c r="Q27" s="139">
        <v>25561</v>
      </c>
      <c r="R27" s="106">
        <f>Q27/Q26*100</f>
        <v>11.605395662221737</v>
      </c>
      <c r="S27" s="140">
        <v>28263</v>
      </c>
      <c r="T27" s="106">
        <f>S27/S26*100</f>
        <v>12.779435702658709</v>
      </c>
      <c r="U27" s="141">
        <v>29805</v>
      </c>
      <c r="V27" s="106">
        <f>U27/U26*100</f>
        <v>13.409065346980093</v>
      </c>
      <c r="W27" s="142">
        <v>30517</v>
      </c>
      <c r="X27" s="122">
        <f>W27/W26*100</f>
        <v>13.606227735000246</v>
      </c>
      <c r="Y27" s="142">
        <v>30524</v>
      </c>
      <c r="Z27" s="122">
        <f>Y27/Y26*100</f>
        <v>13.446103695872427</v>
      </c>
      <c r="AA27" s="142">
        <v>34517</v>
      </c>
      <c r="AB27" s="122">
        <f>AA27/AA26*100</f>
        <v>14.808760752515177</v>
      </c>
      <c r="AC27" s="142">
        <v>38532</v>
      </c>
      <c r="AD27" s="122">
        <f>AC27/AC26*100</f>
        <v>16.041164495622525</v>
      </c>
    </row>
    <row r="28" spans="1:30" s="25" customFormat="1">
      <c r="B28" s="24"/>
      <c r="C28" s="24"/>
      <c r="D28" s="24"/>
      <c r="E28" s="24"/>
      <c r="F28" s="24"/>
      <c r="G28" s="24"/>
      <c r="H28" s="24"/>
      <c r="I28" s="24"/>
      <c r="J28" s="24"/>
      <c r="K28" s="24"/>
      <c r="L28" s="24"/>
      <c r="M28" s="24"/>
    </row>
    <row r="29" spans="1:30">
      <c r="A29" s="377" t="s">
        <v>4</v>
      </c>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row>
    <row r="30" spans="1:30">
      <c r="A30" s="378" t="s">
        <v>26</v>
      </c>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row>
    <row r="31" spans="1:30">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row>
    <row r="32" spans="1:30">
      <c r="A32" s="378"/>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row>
    <row r="33" spans="1:30">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row>
    <row r="34" spans="1:30">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row>
    <row r="35" spans="1:30">
      <c r="A35" s="378"/>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row>
    <row r="36" spans="1:30">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row>
    <row r="37" spans="1:30">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row>
    <row r="39" spans="1:30">
      <c r="A39" s="5" t="s">
        <v>5</v>
      </c>
    </row>
  </sheetData>
  <mergeCells count="29">
    <mergeCell ref="A8:AD8"/>
    <mergeCell ref="A4:AD7"/>
    <mergeCell ref="A3:AD3"/>
    <mergeCell ref="AC16:AD16"/>
    <mergeCell ref="A18:A19"/>
    <mergeCell ref="A20:A21"/>
    <mergeCell ref="A22:A23"/>
    <mergeCell ref="A24:A25"/>
    <mergeCell ref="A26:A27"/>
    <mergeCell ref="O16:P16"/>
    <mergeCell ref="Q16:R16"/>
    <mergeCell ref="S16:T16"/>
    <mergeCell ref="U16:V16"/>
    <mergeCell ref="A1:AD1"/>
    <mergeCell ref="A30:AD37"/>
    <mergeCell ref="A29:AD29"/>
    <mergeCell ref="A15:AD15"/>
    <mergeCell ref="A13:AD13"/>
    <mergeCell ref="A9:AD12"/>
    <mergeCell ref="AA16:AB16"/>
    <mergeCell ref="A16:B17"/>
    <mergeCell ref="C16:D16"/>
    <mergeCell ref="E16:F16"/>
    <mergeCell ref="G16:H16"/>
    <mergeCell ref="I16:J16"/>
    <mergeCell ref="K16:L16"/>
    <mergeCell ref="M16:N16"/>
    <mergeCell ref="Y16:Z16"/>
    <mergeCell ref="W16:X16"/>
  </mergeCells>
  <hyperlinks>
    <hyperlink ref="A39"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2"/>
  <sheetViews>
    <sheetView workbookViewId="0">
      <selection activeCell="A23" activeCellId="8" sqref="A1:S1 A3:S3 A4:S7 A8:S8 A9:S12 A13:S13 A15:S15 A22:S22 A23:S30"/>
    </sheetView>
  </sheetViews>
  <sheetFormatPr baseColWidth="10" defaultRowHeight="15"/>
  <cols>
    <col min="1" max="1" width="32.7109375" customWidth="1"/>
    <col min="2" max="23" width="10.140625" customWidth="1"/>
  </cols>
  <sheetData>
    <row r="1" spans="1:19" ht="18.75">
      <c r="A1" s="392" t="s">
        <v>195</v>
      </c>
      <c r="B1" s="392"/>
      <c r="C1" s="392"/>
      <c r="D1" s="392"/>
      <c r="E1" s="392"/>
      <c r="F1" s="392"/>
      <c r="G1" s="392"/>
      <c r="H1" s="392"/>
      <c r="I1" s="392"/>
      <c r="J1" s="392"/>
      <c r="K1" s="392"/>
      <c r="L1" s="392"/>
      <c r="M1" s="392"/>
      <c r="N1" s="392"/>
      <c r="O1" s="392"/>
      <c r="P1" s="392"/>
      <c r="Q1" s="392"/>
      <c r="R1" s="392"/>
      <c r="S1" s="392"/>
    </row>
    <row r="3" spans="1:19" ht="15.75">
      <c r="A3" s="375" t="s">
        <v>0</v>
      </c>
      <c r="B3" s="375"/>
      <c r="C3" s="375"/>
      <c r="D3" s="375"/>
      <c r="E3" s="375"/>
      <c r="F3" s="375"/>
      <c r="G3" s="375"/>
      <c r="H3" s="375"/>
      <c r="I3" s="375"/>
      <c r="J3" s="375"/>
      <c r="K3" s="375"/>
      <c r="L3" s="375"/>
      <c r="M3" s="375"/>
      <c r="N3" s="375"/>
      <c r="O3" s="375"/>
      <c r="P3" s="375"/>
      <c r="Q3" s="375"/>
      <c r="R3" s="375"/>
      <c r="S3" s="375"/>
    </row>
    <row r="4" spans="1:19">
      <c r="A4" s="378" t="s">
        <v>94</v>
      </c>
      <c r="B4" s="378"/>
      <c r="C4" s="378"/>
      <c r="D4" s="378"/>
      <c r="E4" s="378"/>
      <c r="F4" s="378"/>
      <c r="G4" s="378"/>
      <c r="H4" s="378"/>
      <c r="I4" s="378"/>
      <c r="J4" s="378"/>
      <c r="K4" s="378"/>
      <c r="L4" s="378"/>
      <c r="M4" s="378"/>
      <c r="N4" s="378"/>
      <c r="O4" s="378"/>
      <c r="P4" s="378"/>
      <c r="Q4" s="378"/>
      <c r="R4" s="378"/>
      <c r="S4" s="378"/>
    </row>
    <row r="5" spans="1:19">
      <c r="A5" s="378"/>
      <c r="B5" s="378"/>
      <c r="C5" s="378"/>
      <c r="D5" s="378"/>
      <c r="E5" s="378"/>
      <c r="F5" s="378"/>
      <c r="G5" s="378"/>
      <c r="H5" s="378"/>
      <c r="I5" s="378"/>
      <c r="J5" s="378"/>
      <c r="K5" s="378"/>
      <c r="L5" s="378"/>
      <c r="M5" s="378"/>
      <c r="N5" s="378"/>
      <c r="O5" s="378"/>
      <c r="P5" s="378"/>
      <c r="Q5" s="378"/>
      <c r="R5" s="378"/>
      <c r="S5" s="378"/>
    </row>
    <row r="6" spans="1:19">
      <c r="A6" s="378"/>
      <c r="B6" s="378"/>
      <c r="C6" s="378"/>
      <c r="D6" s="378"/>
      <c r="E6" s="378"/>
      <c r="F6" s="378"/>
      <c r="G6" s="378"/>
      <c r="H6" s="378"/>
      <c r="I6" s="378"/>
      <c r="J6" s="378"/>
      <c r="K6" s="378"/>
      <c r="L6" s="378"/>
      <c r="M6" s="378"/>
      <c r="N6" s="378"/>
      <c r="O6" s="378"/>
      <c r="P6" s="378"/>
      <c r="Q6" s="378"/>
      <c r="R6" s="378"/>
      <c r="S6" s="378"/>
    </row>
    <row r="7" spans="1:19">
      <c r="A7" s="378"/>
      <c r="B7" s="378"/>
      <c r="C7" s="378"/>
      <c r="D7" s="378"/>
      <c r="E7" s="378"/>
      <c r="F7" s="378"/>
      <c r="G7" s="378"/>
      <c r="H7" s="378"/>
      <c r="I7" s="378"/>
      <c r="J7" s="378"/>
      <c r="K7" s="378"/>
      <c r="L7" s="378"/>
      <c r="M7" s="378"/>
      <c r="N7" s="378"/>
      <c r="O7" s="378"/>
      <c r="P7" s="378"/>
      <c r="Q7" s="378"/>
      <c r="R7" s="378"/>
      <c r="S7" s="378"/>
    </row>
    <row r="8" spans="1:19" ht="15.75">
      <c r="A8" s="375" t="s">
        <v>1</v>
      </c>
      <c r="B8" s="375"/>
      <c r="C8" s="375"/>
      <c r="D8" s="375"/>
      <c r="E8" s="375"/>
      <c r="F8" s="375"/>
      <c r="G8" s="375"/>
      <c r="H8" s="375"/>
      <c r="I8" s="375"/>
      <c r="J8" s="375"/>
      <c r="K8" s="375"/>
      <c r="L8" s="375"/>
      <c r="M8" s="375"/>
      <c r="N8" s="375"/>
      <c r="O8" s="375"/>
      <c r="P8" s="375"/>
      <c r="Q8" s="375"/>
      <c r="R8" s="375"/>
      <c r="S8" s="375"/>
    </row>
    <row r="9" spans="1:19">
      <c r="A9" s="378" t="s">
        <v>157</v>
      </c>
      <c r="B9" s="378"/>
      <c r="C9" s="378"/>
      <c r="D9" s="378"/>
      <c r="E9" s="378"/>
      <c r="F9" s="378"/>
      <c r="G9" s="378"/>
      <c r="H9" s="378"/>
      <c r="I9" s="378"/>
      <c r="J9" s="378"/>
      <c r="K9" s="378"/>
      <c r="L9" s="378"/>
      <c r="M9" s="378"/>
      <c r="N9" s="378"/>
      <c r="O9" s="378"/>
      <c r="P9" s="378"/>
      <c r="Q9" s="378"/>
      <c r="R9" s="378"/>
      <c r="S9" s="378"/>
    </row>
    <row r="10" spans="1:19">
      <c r="A10" s="378"/>
      <c r="B10" s="378"/>
      <c r="C10" s="378"/>
      <c r="D10" s="378"/>
      <c r="E10" s="378"/>
      <c r="F10" s="378"/>
      <c r="G10" s="378"/>
      <c r="H10" s="378"/>
      <c r="I10" s="378"/>
      <c r="J10" s="378"/>
      <c r="K10" s="378"/>
      <c r="L10" s="378"/>
      <c r="M10" s="378"/>
      <c r="N10" s="378"/>
      <c r="O10" s="378"/>
      <c r="P10" s="378"/>
      <c r="Q10" s="378"/>
      <c r="R10" s="378"/>
      <c r="S10" s="378"/>
    </row>
    <row r="11" spans="1:19">
      <c r="A11" s="378"/>
      <c r="B11" s="378"/>
      <c r="C11" s="378"/>
      <c r="D11" s="378"/>
      <c r="E11" s="378"/>
      <c r="F11" s="378"/>
      <c r="G11" s="378"/>
      <c r="H11" s="378"/>
      <c r="I11" s="378"/>
      <c r="J11" s="378"/>
      <c r="K11" s="378"/>
      <c r="L11" s="378"/>
      <c r="M11" s="378"/>
      <c r="N11" s="378"/>
      <c r="O11" s="378"/>
      <c r="P11" s="378"/>
      <c r="Q11" s="378"/>
      <c r="R11" s="378"/>
      <c r="S11" s="378"/>
    </row>
    <row r="12" spans="1:19">
      <c r="A12" s="378"/>
      <c r="B12" s="378"/>
      <c r="C12" s="378"/>
      <c r="D12" s="378"/>
      <c r="E12" s="378"/>
      <c r="F12" s="378"/>
      <c r="G12" s="378"/>
      <c r="H12" s="378"/>
      <c r="I12" s="378"/>
      <c r="J12" s="378"/>
      <c r="K12" s="378"/>
      <c r="L12" s="378"/>
      <c r="M12" s="378"/>
      <c r="N12" s="378"/>
      <c r="O12" s="378"/>
      <c r="P12" s="378"/>
      <c r="Q12" s="378"/>
      <c r="R12" s="378"/>
      <c r="S12" s="378"/>
    </row>
    <row r="13" spans="1:19" ht="15.75">
      <c r="A13" s="375" t="s">
        <v>2</v>
      </c>
      <c r="B13" s="375"/>
      <c r="C13" s="375"/>
      <c r="D13" s="375"/>
      <c r="E13" s="375"/>
      <c r="F13" s="375"/>
      <c r="G13" s="375"/>
      <c r="H13" s="375"/>
      <c r="I13" s="375"/>
      <c r="J13" s="375"/>
      <c r="K13" s="375"/>
      <c r="L13" s="375"/>
      <c r="M13" s="375"/>
      <c r="N13" s="375"/>
      <c r="O13" s="375"/>
      <c r="P13" s="375"/>
      <c r="Q13" s="375"/>
      <c r="R13" s="375"/>
      <c r="S13" s="375"/>
    </row>
    <row r="15" spans="1:19">
      <c r="A15" s="393" t="s">
        <v>43</v>
      </c>
      <c r="B15" s="393"/>
      <c r="C15" s="393"/>
      <c r="D15" s="393"/>
      <c r="E15" s="393"/>
      <c r="F15" s="393"/>
      <c r="G15" s="393"/>
      <c r="H15" s="393"/>
      <c r="I15" s="393"/>
      <c r="J15" s="393"/>
      <c r="K15" s="393"/>
      <c r="L15" s="393"/>
      <c r="M15" s="393"/>
      <c r="N15" s="393"/>
      <c r="O15" s="393"/>
      <c r="P15" s="393"/>
      <c r="Q15" s="393"/>
      <c r="R15" s="393"/>
      <c r="S15" s="393"/>
    </row>
    <row r="16" spans="1:19">
      <c r="A16" s="153"/>
      <c r="B16" s="390">
        <v>2015</v>
      </c>
      <c r="C16" s="382"/>
      <c r="D16" s="381">
        <v>2016</v>
      </c>
      <c r="E16" s="381"/>
      <c r="F16" s="390">
        <v>2017</v>
      </c>
      <c r="G16" s="382"/>
      <c r="H16" s="381">
        <v>2018</v>
      </c>
      <c r="I16" s="381"/>
      <c r="J16" s="390">
        <v>2019</v>
      </c>
      <c r="K16" s="382"/>
      <c r="L16" s="381">
        <v>2020</v>
      </c>
      <c r="M16" s="382"/>
      <c r="N16" s="381">
        <v>2021</v>
      </c>
      <c r="O16" s="382"/>
      <c r="P16" s="381">
        <v>2022</v>
      </c>
      <c r="Q16" s="382"/>
      <c r="R16" s="381">
        <v>2023</v>
      </c>
      <c r="S16" s="382"/>
    </row>
    <row r="17" spans="1:19" ht="30">
      <c r="A17" s="154"/>
      <c r="B17" s="92" t="s">
        <v>45</v>
      </c>
      <c r="C17" s="44" t="s">
        <v>44</v>
      </c>
      <c r="D17" s="92" t="s">
        <v>45</v>
      </c>
      <c r="E17" s="44" t="s">
        <v>44</v>
      </c>
      <c r="F17" s="92" t="s">
        <v>45</v>
      </c>
      <c r="G17" s="44" t="s">
        <v>44</v>
      </c>
      <c r="H17" s="92" t="s">
        <v>45</v>
      </c>
      <c r="I17" s="44" t="s">
        <v>44</v>
      </c>
      <c r="J17" s="92" t="s">
        <v>45</v>
      </c>
      <c r="K17" s="44" t="s">
        <v>44</v>
      </c>
      <c r="L17" s="92" t="s">
        <v>45</v>
      </c>
      <c r="M17" s="44" t="s">
        <v>44</v>
      </c>
      <c r="N17" s="92" t="s">
        <v>45</v>
      </c>
      <c r="O17" s="44" t="s">
        <v>44</v>
      </c>
      <c r="P17" s="92" t="s">
        <v>45</v>
      </c>
      <c r="Q17" s="44" t="s">
        <v>44</v>
      </c>
      <c r="R17" s="92" t="s">
        <v>45</v>
      </c>
      <c r="S17" s="44" t="s">
        <v>44</v>
      </c>
    </row>
    <row r="18" spans="1:19" ht="30">
      <c r="A18" s="276" t="s">
        <v>93</v>
      </c>
      <c r="B18" s="143">
        <v>10728</v>
      </c>
      <c r="C18" s="278">
        <v>100</v>
      </c>
      <c r="D18" s="144">
        <v>11032</v>
      </c>
      <c r="E18" s="278">
        <v>100</v>
      </c>
      <c r="F18" s="143">
        <v>10947</v>
      </c>
      <c r="G18" s="278">
        <v>100</v>
      </c>
      <c r="H18" s="97">
        <v>10830</v>
      </c>
      <c r="I18" s="278">
        <v>100</v>
      </c>
      <c r="J18" s="84">
        <v>10692</v>
      </c>
      <c r="K18" s="278">
        <v>100</v>
      </c>
      <c r="L18" s="104">
        <v>10723</v>
      </c>
      <c r="M18" s="278">
        <v>100</v>
      </c>
      <c r="N18" s="104">
        <v>10848</v>
      </c>
      <c r="O18" s="278">
        <v>100</v>
      </c>
      <c r="P18" s="104">
        <v>11341</v>
      </c>
      <c r="Q18" s="278">
        <v>100</v>
      </c>
      <c r="R18" s="104">
        <v>11792</v>
      </c>
      <c r="S18" s="278">
        <v>100</v>
      </c>
    </row>
    <row r="19" spans="1:19">
      <c r="A19" s="45" t="s">
        <v>39</v>
      </c>
      <c r="B19" s="143">
        <v>1384</v>
      </c>
      <c r="C19" s="145">
        <f>B19/B18*100</f>
        <v>12.900820283370617</v>
      </c>
      <c r="D19" s="144">
        <v>1667</v>
      </c>
      <c r="E19" s="145">
        <f>D19/D18*100</f>
        <v>15.110587382160986</v>
      </c>
      <c r="F19" s="143">
        <v>1783</v>
      </c>
      <c r="G19" s="145">
        <f>F19/F18*100</f>
        <v>16.287567370055722</v>
      </c>
      <c r="H19" s="146">
        <v>1802</v>
      </c>
      <c r="I19" s="145">
        <f>H19/H18*100</f>
        <v>16.638965835641738</v>
      </c>
      <c r="J19" s="58">
        <v>1868</v>
      </c>
      <c r="K19" s="145">
        <f>J19/J18*100</f>
        <v>17.471006359895249</v>
      </c>
      <c r="L19" s="97">
        <v>1872</v>
      </c>
      <c r="M19" s="145">
        <f>L19/L18*100</f>
        <v>17.457800988529328</v>
      </c>
      <c r="N19" s="97">
        <v>1990</v>
      </c>
      <c r="O19" s="145">
        <f>N19/N18*100</f>
        <v>18.34439528023599</v>
      </c>
      <c r="P19" s="97">
        <v>2505</v>
      </c>
      <c r="Q19" s="145">
        <f>P19/P18*100</f>
        <v>22.08799929459483</v>
      </c>
      <c r="R19" s="97">
        <v>2739</v>
      </c>
      <c r="S19" s="145">
        <f>R19/R18*100</f>
        <v>23.227611940298505</v>
      </c>
    </row>
    <row r="20" spans="1:19">
      <c r="A20" s="59" t="s">
        <v>41</v>
      </c>
      <c r="B20" s="147">
        <v>471</v>
      </c>
      <c r="C20" s="148">
        <f>B20/B18*100</f>
        <v>4.3903803131991044</v>
      </c>
      <c r="D20" s="149">
        <v>567</v>
      </c>
      <c r="E20" s="148">
        <f>D20/D18*100</f>
        <v>5.1395939086294415</v>
      </c>
      <c r="F20" s="150">
        <v>455</v>
      </c>
      <c r="G20" s="148">
        <f>F20/F18*100</f>
        <v>4.1563898785055269</v>
      </c>
      <c r="H20" s="151">
        <v>320</v>
      </c>
      <c r="I20" s="148">
        <f>H20/H18*100</f>
        <v>2.9547553093259462</v>
      </c>
      <c r="J20" s="147">
        <v>292</v>
      </c>
      <c r="K20" s="148">
        <f>J20/J18*100</f>
        <v>2.7310138421249532</v>
      </c>
      <c r="L20" s="152">
        <v>252</v>
      </c>
      <c r="M20" s="148">
        <f>L20/L18*100</f>
        <v>2.3500885946097174</v>
      </c>
      <c r="N20" s="152">
        <v>270</v>
      </c>
      <c r="O20" s="148">
        <f>N20/N18*100</f>
        <v>2.4889380530973453</v>
      </c>
      <c r="P20" s="152">
        <v>647</v>
      </c>
      <c r="Q20" s="148">
        <f>P20/P18*100</f>
        <v>5.7049642888634153</v>
      </c>
      <c r="R20" s="152">
        <v>625</v>
      </c>
      <c r="S20" s="148">
        <f>R20/R18*100</f>
        <v>5.3002035278154684</v>
      </c>
    </row>
    <row r="22" spans="1:19">
      <c r="A22" s="377" t="s">
        <v>4</v>
      </c>
      <c r="B22" s="377"/>
      <c r="C22" s="377"/>
      <c r="D22" s="377"/>
      <c r="E22" s="377"/>
      <c r="F22" s="377"/>
      <c r="G22" s="377"/>
      <c r="H22" s="377"/>
      <c r="I22" s="377"/>
      <c r="J22" s="377"/>
      <c r="K22" s="377"/>
      <c r="L22" s="377"/>
      <c r="M22" s="377"/>
      <c r="N22" s="377"/>
      <c r="O22" s="377"/>
      <c r="P22" s="377"/>
      <c r="Q22" s="377"/>
      <c r="R22" s="377"/>
      <c r="S22" s="377"/>
    </row>
    <row r="23" spans="1:19">
      <c r="A23" s="378" t="s">
        <v>42</v>
      </c>
      <c r="B23" s="378"/>
      <c r="C23" s="378"/>
      <c r="D23" s="378"/>
      <c r="E23" s="378"/>
      <c r="F23" s="378"/>
      <c r="G23" s="378"/>
      <c r="H23" s="378"/>
      <c r="I23" s="378"/>
      <c r="J23" s="378"/>
      <c r="K23" s="378"/>
      <c r="L23" s="378"/>
      <c r="M23" s="378"/>
      <c r="N23" s="378"/>
      <c r="O23" s="378"/>
      <c r="P23" s="378"/>
      <c r="Q23" s="378"/>
      <c r="R23" s="378"/>
      <c r="S23" s="378"/>
    </row>
    <row r="24" spans="1:19">
      <c r="A24" s="378"/>
      <c r="B24" s="378"/>
      <c r="C24" s="378"/>
      <c r="D24" s="378"/>
      <c r="E24" s="378"/>
      <c r="F24" s="378"/>
      <c r="G24" s="378"/>
      <c r="H24" s="378"/>
      <c r="I24" s="378"/>
      <c r="J24" s="378"/>
      <c r="K24" s="378"/>
      <c r="L24" s="378"/>
      <c r="M24" s="378"/>
      <c r="N24" s="378"/>
      <c r="O24" s="378"/>
      <c r="P24" s="378"/>
      <c r="Q24" s="378"/>
      <c r="R24" s="378"/>
      <c r="S24" s="378"/>
    </row>
    <row r="25" spans="1:19">
      <c r="A25" s="378"/>
      <c r="B25" s="378"/>
      <c r="C25" s="378"/>
      <c r="D25" s="378"/>
      <c r="E25" s="378"/>
      <c r="F25" s="378"/>
      <c r="G25" s="378"/>
      <c r="H25" s="378"/>
      <c r="I25" s="378"/>
      <c r="J25" s="378"/>
      <c r="K25" s="378"/>
      <c r="L25" s="378"/>
      <c r="M25" s="378"/>
      <c r="N25" s="378"/>
      <c r="O25" s="378"/>
      <c r="P25" s="378"/>
      <c r="Q25" s="378"/>
      <c r="R25" s="378"/>
      <c r="S25" s="378"/>
    </row>
    <row r="26" spans="1:19">
      <c r="A26" s="378"/>
      <c r="B26" s="378"/>
      <c r="C26" s="378"/>
      <c r="D26" s="378"/>
      <c r="E26" s="378"/>
      <c r="F26" s="378"/>
      <c r="G26" s="378"/>
      <c r="H26" s="378"/>
      <c r="I26" s="378"/>
      <c r="J26" s="378"/>
      <c r="K26" s="378"/>
      <c r="L26" s="378"/>
      <c r="M26" s="378"/>
      <c r="N26" s="378"/>
      <c r="O26" s="378"/>
      <c r="P26" s="378"/>
      <c r="Q26" s="378"/>
      <c r="R26" s="378"/>
      <c r="S26" s="378"/>
    </row>
    <row r="27" spans="1:19">
      <c r="A27" s="378"/>
      <c r="B27" s="378"/>
      <c r="C27" s="378"/>
      <c r="D27" s="378"/>
      <c r="E27" s="378"/>
      <c r="F27" s="378"/>
      <c r="G27" s="378"/>
      <c r="H27" s="378"/>
      <c r="I27" s="378"/>
      <c r="J27" s="378"/>
      <c r="K27" s="378"/>
      <c r="L27" s="378"/>
      <c r="M27" s="378"/>
      <c r="N27" s="378"/>
      <c r="O27" s="378"/>
      <c r="P27" s="378"/>
      <c r="Q27" s="378"/>
      <c r="R27" s="378"/>
      <c r="S27" s="378"/>
    </row>
    <row r="28" spans="1:19">
      <c r="A28" s="378"/>
      <c r="B28" s="378"/>
      <c r="C28" s="378"/>
      <c r="D28" s="378"/>
      <c r="E28" s="378"/>
      <c r="F28" s="378"/>
      <c r="G28" s="378"/>
      <c r="H28" s="378"/>
      <c r="I28" s="378"/>
      <c r="J28" s="378"/>
      <c r="K28" s="378"/>
      <c r="L28" s="378"/>
      <c r="M28" s="378"/>
      <c r="N28" s="378"/>
      <c r="O28" s="378"/>
      <c r="P28" s="378"/>
      <c r="Q28" s="378"/>
      <c r="R28" s="378"/>
      <c r="S28" s="378"/>
    </row>
    <row r="29" spans="1:19">
      <c r="A29" s="378"/>
      <c r="B29" s="378"/>
      <c r="C29" s="378"/>
      <c r="D29" s="378"/>
      <c r="E29" s="378"/>
      <c r="F29" s="378"/>
      <c r="G29" s="378"/>
      <c r="H29" s="378"/>
      <c r="I29" s="378"/>
      <c r="J29" s="378"/>
      <c r="K29" s="378"/>
      <c r="L29" s="378"/>
      <c r="M29" s="378"/>
      <c r="N29" s="378"/>
      <c r="O29" s="378"/>
      <c r="P29" s="378"/>
      <c r="Q29" s="378"/>
      <c r="R29" s="378"/>
      <c r="S29" s="378"/>
    </row>
    <row r="30" spans="1:19">
      <c r="A30" s="378"/>
      <c r="B30" s="378"/>
      <c r="C30" s="378"/>
      <c r="D30" s="378"/>
      <c r="E30" s="378"/>
      <c r="F30" s="378"/>
      <c r="G30" s="378"/>
      <c r="H30" s="378"/>
      <c r="I30" s="378"/>
      <c r="J30" s="378"/>
      <c r="K30" s="378"/>
      <c r="L30" s="378"/>
      <c r="M30" s="378"/>
      <c r="N30" s="378"/>
      <c r="O30" s="378"/>
      <c r="P30" s="378"/>
      <c r="Q30" s="378"/>
      <c r="R30" s="378"/>
      <c r="S30" s="378"/>
    </row>
    <row r="32" spans="1:19">
      <c r="A32" s="5" t="s">
        <v>5</v>
      </c>
    </row>
  </sheetData>
  <mergeCells count="18">
    <mergeCell ref="A23:S30"/>
    <mergeCell ref="A22:S22"/>
    <mergeCell ref="A15:S15"/>
    <mergeCell ref="A1:S1"/>
    <mergeCell ref="R16:S16"/>
    <mergeCell ref="N16:O16"/>
    <mergeCell ref="B16:C16"/>
    <mergeCell ref="F16:G16"/>
    <mergeCell ref="H16:I16"/>
    <mergeCell ref="J16:K16"/>
    <mergeCell ref="L16:M16"/>
    <mergeCell ref="D16:E16"/>
    <mergeCell ref="P16:Q16"/>
    <mergeCell ref="A13:S13"/>
    <mergeCell ref="A9:S12"/>
    <mergeCell ref="A8:S8"/>
    <mergeCell ref="A4:S7"/>
    <mergeCell ref="A3:S3"/>
  </mergeCells>
  <hyperlinks>
    <hyperlink ref="A32" location="Titelseite!A1" display="zurück zum Inhaltsverzeichnis" xr:uid="{00000000-0004-0000-0700-000000000000}"/>
  </hyperlinks>
  <pageMargins left="0.7" right="0.7" top="0.78740157499999996" bottom="0.78740157499999996"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9"/>
  <sheetViews>
    <sheetView workbookViewId="0">
      <selection sqref="A1:S1"/>
    </sheetView>
  </sheetViews>
  <sheetFormatPr baseColWidth="10" defaultRowHeight="15"/>
  <cols>
    <col min="1" max="1" width="41.85546875" customWidth="1"/>
    <col min="2" max="23" width="9.85546875" customWidth="1"/>
    <col min="24" max="24" width="9.28515625" customWidth="1"/>
  </cols>
  <sheetData>
    <row r="1" spans="1:19" ht="18.75">
      <c r="A1" s="392" t="s">
        <v>9</v>
      </c>
      <c r="B1" s="392"/>
      <c r="C1" s="392"/>
      <c r="D1" s="392"/>
      <c r="E1" s="392"/>
      <c r="F1" s="392"/>
      <c r="G1" s="392"/>
      <c r="H1" s="392"/>
      <c r="I1" s="392"/>
      <c r="J1" s="392"/>
      <c r="K1" s="392"/>
      <c r="L1" s="392"/>
      <c r="M1" s="392"/>
      <c r="N1" s="392"/>
      <c r="O1" s="392"/>
      <c r="P1" s="392"/>
      <c r="Q1" s="392"/>
      <c r="R1" s="392"/>
      <c r="S1" s="392"/>
    </row>
    <row r="3" spans="1:19" ht="15.75">
      <c r="A3" s="375" t="s">
        <v>0</v>
      </c>
      <c r="B3" s="375"/>
      <c r="C3" s="375"/>
      <c r="D3" s="375"/>
      <c r="E3" s="375"/>
      <c r="F3" s="375"/>
      <c r="G3" s="375"/>
      <c r="H3" s="375"/>
      <c r="I3" s="375"/>
      <c r="J3" s="375"/>
      <c r="K3" s="375"/>
      <c r="L3" s="375"/>
      <c r="M3" s="375"/>
      <c r="N3" s="375"/>
      <c r="O3" s="375"/>
      <c r="P3" s="375"/>
      <c r="Q3" s="375"/>
      <c r="R3" s="375"/>
      <c r="S3" s="375"/>
    </row>
    <row r="4" spans="1:19" ht="15" customHeight="1">
      <c r="A4" s="376" t="s">
        <v>100</v>
      </c>
      <c r="B4" s="376"/>
      <c r="C4" s="376"/>
      <c r="D4" s="376"/>
      <c r="E4" s="376"/>
      <c r="F4" s="376"/>
      <c r="G4" s="376"/>
      <c r="H4" s="376"/>
      <c r="I4" s="376"/>
      <c r="J4" s="376"/>
      <c r="K4" s="376"/>
      <c r="L4" s="376"/>
      <c r="M4" s="376"/>
      <c r="N4" s="376"/>
      <c r="O4" s="376"/>
      <c r="P4" s="376"/>
      <c r="Q4" s="376"/>
      <c r="R4" s="376"/>
      <c r="S4" s="376"/>
    </row>
    <row r="5" spans="1:19">
      <c r="A5" s="376"/>
      <c r="B5" s="376"/>
      <c r="C5" s="376"/>
      <c r="D5" s="376"/>
      <c r="E5" s="376"/>
      <c r="F5" s="376"/>
      <c r="G5" s="376"/>
      <c r="H5" s="376"/>
      <c r="I5" s="376"/>
      <c r="J5" s="376"/>
      <c r="K5" s="376"/>
      <c r="L5" s="376"/>
      <c r="M5" s="376"/>
      <c r="N5" s="376"/>
      <c r="O5" s="376"/>
      <c r="P5" s="376"/>
      <c r="Q5" s="376"/>
      <c r="R5" s="376"/>
      <c r="S5" s="376"/>
    </row>
    <row r="6" spans="1:19">
      <c r="A6" s="376"/>
      <c r="B6" s="376"/>
      <c r="C6" s="376"/>
      <c r="D6" s="376"/>
      <c r="E6" s="376"/>
      <c r="F6" s="376"/>
      <c r="G6" s="376"/>
      <c r="H6" s="376"/>
      <c r="I6" s="376"/>
      <c r="J6" s="376"/>
      <c r="K6" s="376"/>
      <c r="L6" s="376"/>
      <c r="M6" s="376"/>
      <c r="N6" s="376"/>
      <c r="O6" s="376"/>
      <c r="P6" s="376"/>
      <c r="Q6" s="376"/>
      <c r="R6" s="376"/>
      <c r="S6" s="376"/>
    </row>
    <row r="7" spans="1:19">
      <c r="A7" s="376"/>
      <c r="B7" s="376"/>
      <c r="C7" s="376"/>
      <c r="D7" s="376"/>
      <c r="E7" s="376"/>
      <c r="F7" s="376"/>
      <c r="G7" s="376"/>
      <c r="H7" s="376"/>
      <c r="I7" s="376"/>
      <c r="J7" s="376"/>
      <c r="K7" s="376"/>
      <c r="L7" s="376"/>
      <c r="M7" s="376"/>
      <c r="N7" s="376"/>
      <c r="O7" s="376"/>
      <c r="P7" s="376"/>
      <c r="Q7" s="376"/>
      <c r="R7" s="376"/>
      <c r="S7" s="376"/>
    </row>
    <row r="8" spans="1:19" ht="15.75">
      <c r="A8" s="375" t="s">
        <v>1</v>
      </c>
      <c r="B8" s="375"/>
      <c r="C8" s="375"/>
      <c r="D8" s="375"/>
      <c r="E8" s="375"/>
      <c r="F8" s="375"/>
      <c r="G8" s="375"/>
      <c r="H8" s="375"/>
      <c r="I8" s="375"/>
      <c r="J8" s="375"/>
      <c r="K8" s="375"/>
      <c r="L8" s="375"/>
      <c r="M8" s="375"/>
      <c r="N8" s="375"/>
      <c r="O8" s="375"/>
      <c r="P8" s="375"/>
      <c r="Q8" s="375"/>
      <c r="R8" s="375"/>
      <c r="S8" s="375"/>
    </row>
    <row r="9" spans="1:19" ht="15" customHeight="1">
      <c r="A9" s="376" t="s">
        <v>97</v>
      </c>
      <c r="B9" s="376"/>
      <c r="C9" s="376"/>
      <c r="D9" s="376"/>
      <c r="E9" s="376"/>
      <c r="F9" s="376"/>
      <c r="G9" s="376"/>
      <c r="H9" s="376"/>
      <c r="I9" s="376"/>
      <c r="J9" s="376"/>
      <c r="K9" s="376"/>
      <c r="L9" s="376"/>
      <c r="M9" s="376"/>
      <c r="N9" s="376"/>
      <c r="O9" s="376"/>
      <c r="P9" s="376"/>
      <c r="Q9" s="376"/>
      <c r="R9" s="376"/>
      <c r="S9" s="376"/>
    </row>
    <row r="10" spans="1:19">
      <c r="A10" s="376"/>
      <c r="B10" s="376"/>
      <c r="C10" s="376"/>
      <c r="D10" s="376"/>
      <c r="E10" s="376"/>
      <c r="F10" s="376"/>
      <c r="G10" s="376"/>
      <c r="H10" s="376"/>
      <c r="I10" s="376"/>
      <c r="J10" s="376"/>
      <c r="K10" s="376"/>
      <c r="L10" s="376"/>
      <c r="M10" s="376"/>
      <c r="N10" s="376"/>
      <c r="O10" s="376"/>
      <c r="P10" s="376"/>
      <c r="Q10" s="376"/>
      <c r="R10" s="376"/>
      <c r="S10" s="376"/>
    </row>
    <row r="11" spans="1:19">
      <c r="A11" s="376"/>
      <c r="B11" s="376"/>
      <c r="C11" s="376"/>
      <c r="D11" s="376"/>
      <c r="E11" s="376"/>
      <c r="F11" s="376"/>
      <c r="G11" s="376"/>
      <c r="H11" s="376"/>
      <c r="I11" s="376"/>
      <c r="J11" s="376"/>
      <c r="K11" s="376"/>
      <c r="L11" s="376"/>
      <c r="M11" s="376"/>
      <c r="N11" s="376"/>
      <c r="O11" s="376"/>
      <c r="P11" s="376"/>
      <c r="Q11" s="376"/>
      <c r="R11" s="376"/>
      <c r="S11" s="376"/>
    </row>
    <row r="12" spans="1:19">
      <c r="A12" s="376"/>
      <c r="B12" s="376"/>
      <c r="C12" s="376"/>
      <c r="D12" s="376"/>
      <c r="E12" s="376"/>
      <c r="F12" s="376"/>
      <c r="G12" s="376"/>
      <c r="H12" s="376"/>
      <c r="I12" s="376"/>
      <c r="J12" s="376"/>
      <c r="K12" s="376"/>
      <c r="L12" s="376"/>
      <c r="M12" s="376"/>
      <c r="N12" s="376"/>
      <c r="O12" s="376"/>
      <c r="P12" s="376"/>
      <c r="Q12" s="376"/>
      <c r="R12" s="376"/>
      <c r="S12" s="376"/>
    </row>
    <row r="13" spans="1:19" ht="15.75">
      <c r="A13" s="375" t="s">
        <v>2</v>
      </c>
      <c r="B13" s="375"/>
      <c r="C13" s="375"/>
      <c r="D13" s="375"/>
      <c r="E13" s="375"/>
      <c r="F13" s="375"/>
      <c r="G13" s="375"/>
      <c r="H13" s="375"/>
      <c r="I13" s="375"/>
      <c r="J13" s="375"/>
      <c r="K13" s="375"/>
      <c r="L13" s="375"/>
      <c r="M13" s="375"/>
      <c r="N13" s="375"/>
      <c r="O13" s="375"/>
      <c r="P13" s="375"/>
      <c r="Q13" s="375"/>
      <c r="R13" s="375"/>
      <c r="S13" s="375"/>
    </row>
    <row r="15" spans="1:19">
      <c r="A15" s="2" t="s">
        <v>141</v>
      </c>
      <c r="B15" s="2"/>
      <c r="C15" s="2"/>
      <c r="D15" s="393"/>
      <c r="E15" s="393"/>
      <c r="F15" s="393"/>
      <c r="G15" s="393"/>
      <c r="H15" s="393"/>
      <c r="I15" s="393"/>
      <c r="J15" s="393"/>
      <c r="K15" s="393"/>
      <c r="L15" s="393"/>
      <c r="M15" s="393"/>
      <c r="N15" s="393"/>
      <c r="O15" s="393"/>
      <c r="P15" s="393"/>
      <c r="Q15" s="393"/>
      <c r="R15" s="393"/>
      <c r="S15" s="393"/>
    </row>
    <row r="16" spans="1:19">
      <c r="A16" s="167"/>
      <c r="B16" s="390" t="s">
        <v>16</v>
      </c>
      <c r="C16" s="381"/>
      <c r="D16" s="390" t="s">
        <v>17</v>
      </c>
      <c r="E16" s="381"/>
      <c r="F16" s="390" t="s">
        <v>18</v>
      </c>
      <c r="G16" s="382"/>
      <c r="H16" s="381" t="s">
        <v>19</v>
      </c>
      <c r="I16" s="381"/>
      <c r="J16" s="390" t="s">
        <v>20</v>
      </c>
      <c r="K16" s="382"/>
      <c r="L16" s="390" t="s">
        <v>21</v>
      </c>
      <c r="M16" s="382"/>
      <c r="N16" s="390" t="s">
        <v>154</v>
      </c>
      <c r="O16" s="382"/>
      <c r="P16" s="390" t="s">
        <v>164</v>
      </c>
      <c r="Q16" s="382"/>
      <c r="R16" s="390" t="s">
        <v>193</v>
      </c>
      <c r="S16" s="382"/>
    </row>
    <row r="17" spans="1:19" ht="30">
      <c r="A17" s="168"/>
      <c r="B17" s="155" t="s">
        <v>45</v>
      </c>
      <c r="C17" s="156" t="s">
        <v>44</v>
      </c>
      <c r="D17" s="155" t="s">
        <v>45</v>
      </c>
      <c r="E17" s="156" t="s">
        <v>44</v>
      </c>
      <c r="F17" s="155" t="s">
        <v>45</v>
      </c>
      <c r="G17" s="157" t="s">
        <v>44</v>
      </c>
      <c r="H17" s="156" t="s">
        <v>45</v>
      </c>
      <c r="I17" s="156" t="s">
        <v>44</v>
      </c>
      <c r="J17" s="155" t="s">
        <v>45</v>
      </c>
      <c r="K17" s="157" t="s">
        <v>44</v>
      </c>
      <c r="L17" s="155" t="s">
        <v>45</v>
      </c>
      <c r="M17" s="157" t="s">
        <v>44</v>
      </c>
      <c r="N17" s="155" t="s">
        <v>45</v>
      </c>
      <c r="O17" s="157" t="s">
        <v>44</v>
      </c>
      <c r="P17" s="155" t="s">
        <v>45</v>
      </c>
      <c r="Q17" s="157" t="s">
        <v>44</v>
      </c>
      <c r="R17" s="155" t="s">
        <v>45</v>
      </c>
      <c r="S17" s="157" t="s">
        <v>44</v>
      </c>
    </row>
    <row r="18" spans="1:19">
      <c r="A18" s="279" t="s">
        <v>95</v>
      </c>
      <c r="B18" s="46">
        <v>10697</v>
      </c>
      <c r="C18" s="158">
        <v>100</v>
      </c>
      <c r="D18" s="49">
        <v>10985</v>
      </c>
      <c r="E18" s="158">
        <v>100</v>
      </c>
      <c r="F18" s="46">
        <v>11162</v>
      </c>
      <c r="G18" s="158">
        <v>100</v>
      </c>
      <c r="H18" s="50">
        <v>11095</v>
      </c>
      <c r="I18" s="158">
        <v>100</v>
      </c>
      <c r="J18" s="51">
        <v>10964</v>
      </c>
      <c r="K18" s="158">
        <v>100</v>
      </c>
      <c r="L18" s="52">
        <v>10918</v>
      </c>
      <c r="M18" s="158">
        <v>100</v>
      </c>
      <c r="N18" s="52">
        <v>11026</v>
      </c>
      <c r="O18" s="158">
        <v>100</v>
      </c>
      <c r="P18" s="52">
        <f>'B2'!AA18</f>
        <v>11309</v>
      </c>
      <c r="Q18" s="158">
        <v>100</v>
      </c>
      <c r="R18" s="52">
        <f>'B2'!AC18</f>
        <v>11770</v>
      </c>
      <c r="S18" s="158">
        <v>100</v>
      </c>
    </row>
    <row r="19" spans="1:19">
      <c r="A19" s="169" t="s">
        <v>96</v>
      </c>
      <c r="B19" s="159">
        <v>34</v>
      </c>
      <c r="C19" s="160">
        <f>B19/B18*100</f>
        <v>0.3178461250817986</v>
      </c>
      <c r="D19" s="159">
        <v>91</v>
      </c>
      <c r="E19" s="160">
        <f>D19/D18*100</f>
        <v>0.82840236686390534</v>
      </c>
      <c r="F19" s="159">
        <v>56</v>
      </c>
      <c r="G19" s="160">
        <f>F19/F18*100</f>
        <v>0.50170220390610998</v>
      </c>
      <c r="H19" s="161">
        <v>59</v>
      </c>
      <c r="I19" s="160">
        <f>H19/H18*100</f>
        <v>0.53177106804867058</v>
      </c>
      <c r="J19" s="161">
        <v>46</v>
      </c>
      <c r="K19" s="162">
        <f>J19/J18*100</f>
        <v>0.4195549069682597</v>
      </c>
      <c r="L19" s="161">
        <v>59</v>
      </c>
      <c r="M19" s="162">
        <f>L19/L18*100</f>
        <v>0.5403920131892288</v>
      </c>
      <c r="N19" s="161">
        <v>84</v>
      </c>
      <c r="O19" s="162">
        <f>N19/N18*100</f>
        <v>0.76183566116452017</v>
      </c>
      <c r="P19" s="161">
        <v>325</v>
      </c>
      <c r="Q19" s="162">
        <f>P19/P18*100</f>
        <v>2.8738173136440004</v>
      </c>
      <c r="R19" s="161">
        <v>377</v>
      </c>
      <c r="S19" s="162">
        <f>R19/R18*100</f>
        <v>3.2030586236193712</v>
      </c>
    </row>
    <row r="20" spans="1:19">
      <c r="A20" s="280" t="s">
        <v>46</v>
      </c>
      <c r="B20" s="163">
        <v>471</v>
      </c>
      <c r="C20" s="158">
        <v>100</v>
      </c>
      <c r="D20" s="164">
        <v>567</v>
      </c>
      <c r="E20" s="158">
        <v>100</v>
      </c>
      <c r="F20" s="165">
        <v>455</v>
      </c>
      <c r="G20" s="158">
        <v>100</v>
      </c>
      <c r="H20" s="166">
        <v>320</v>
      </c>
      <c r="I20" s="158">
        <v>100</v>
      </c>
      <c r="J20" s="166">
        <v>292</v>
      </c>
      <c r="K20" s="158">
        <v>100</v>
      </c>
      <c r="L20" s="166">
        <v>252</v>
      </c>
      <c r="M20" s="158">
        <v>100</v>
      </c>
      <c r="N20" s="166">
        <v>270</v>
      </c>
      <c r="O20" s="158">
        <v>100</v>
      </c>
      <c r="P20" s="166">
        <v>647</v>
      </c>
      <c r="Q20" s="158">
        <v>100</v>
      </c>
      <c r="R20" s="166">
        <f>'B6'!R20</f>
        <v>625</v>
      </c>
      <c r="S20" s="158">
        <v>100</v>
      </c>
    </row>
    <row r="21" spans="1:19">
      <c r="A21" s="170" t="s">
        <v>96</v>
      </c>
      <c r="B21" s="159">
        <v>34</v>
      </c>
      <c r="C21" s="160">
        <f>B21/B20*100</f>
        <v>7.2186836518046711</v>
      </c>
      <c r="D21" s="159">
        <v>91</v>
      </c>
      <c r="E21" s="160">
        <f>D21/D20*100</f>
        <v>16.049382716049383</v>
      </c>
      <c r="F21" s="159">
        <v>56</v>
      </c>
      <c r="G21" s="160">
        <f>F21/F20*100</f>
        <v>12.307692307692308</v>
      </c>
      <c r="H21" s="161">
        <v>59</v>
      </c>
      <c r="I21" s="160">
        <f>H21/H20*100</f>
        <v>18.4375</v>
      </c>
      <c r="J21" s="161">
        <v>46</v>
      </c>
      <c r="K21" s="162">
        <f>J21/J20*100</f>
        <v>15.753424657534246</v>
      </c>
      <c r="L21" s="161">
        <v>59</v>
      </c>
      <c r="M21" s="162">
        <f>L21/L20*100</f>
        <v>23.412698412698411</v>
      </c>
      <c r="N21" s="161">
        <v>84</v>
      </c>
      <c r="O21" s="162">
        <f>N21/N20*100</f>
        <v>31.111111111111111</v>
      </c>
      <c r="P21" s="161">
        <v>325</v>
      </c>
      <c r="Q21" s="162">
        <f>P21/P20*100</f>
        <v>50.231839258114377</v>
      </c>
      <c r="R21" s="161">
        <v>377</v>
      </c>
      <c r="S21" s="162">
        <f>R21/R20*100</f>
        <v>60.319999999999993</v>
      </c>
    </row>
    <row r="22" spans="1:19">
      <c r="A22" s="26"/>
    </row>
    <row r="24" spans="1:19">
      <c r="A24" s="377" t="s">
        <v>4</v>
      </c>
      <c r="B24" s="377"/>
      <c r="C24" s="377"/>
      <c r="D24" s="377"/>
      <c r="E24" s="377"/>
      <c r="F24" s="377"/>
      <c r="G24" s="377"/>
      <c r="H24" s="377"/>
      <c r="I24" s="377"/>
      <c r="J24" s="377"/>
      <c r="K24" s="377"/>
      <c r="L24" s="377"/>
      <c r="M24" s="377"/>
      <c r="N24" s="377"/>
      <c r="O24" s="377"/>
      <c r="P24" s="377"/>
      <c r="Q24" s="377"/>
      <c r="R24" s="377"/>
      <c r="S24" s="377"/>
    </row>
    <row r="25" spans="1:19">
      <c r="A25" s="378" t="s">
        <v>42</v>
      </c>
      <c r="B25" s="378"/>
      <c r="C25" s="378"/>
      <c r="D25" s="378"/>
      <c r="E25" s="378"/>
      <c r="F25" s="378"/>
      <c r="G25" s="378"/>
      <c r="H25" s="378"/>
      <c r="I25" s="378"/>
      <c r="J25" s="378"/>
      <c r="K25" s="378"/>
      <c r="L25" s="378"/>
      <c r="M25" s="378"/>
      <c r="N25" s="378"/>
      <c r="O25" s="378"/>
      <c r="P25" s="378"/>
      <c r="Q25" s="378"/>
      <c r="R25" s="378"/>
      <c r="S25" s="378"/>
    </row>
    <row r="26" spans="1:19">
      <c r="A26" s="378"/>
      <c r="B26" s="378"/>
      <c r="C26" s="378"/>
      <c r="D26" s="378"/>
      <c r="E26" s="378"/>
      <c r="F26" s="378"/>
      <c r="G26" s="378"/>
      <c r="H26" s="378"/>
      <c r="I26" s="378"/>
      <c r="J26" s="378"/>
      <c r="K26" s="378"/>
      <c r="L26" s="378"/>
      <c r="M26" s="378"/>
      <c r="N26" s="378"/>
      <c r="O26" s="378"/>
      <c r="P26" s="378"/>
      <c r="Q26" s="378"/>
      <c r="R26" s="378"/>
      <c r="S26" s="378"/>
    </row>
    <row r="27" spans="1:19">
      <c r="A27" s="378"/>
      <c r="B27" s="378"/>
      <c r="C27" s="378"/>
      <c r="D27" s="378"/>
      <c r="E27" s="378"/>
      <c r="F27" s="378"/>
      <c r="G27" s="378"/>
      <c r="H27" s="378"/>
      <c r="I27" s="378"/>
      <c r="J27" s="378"/>
      <c r="K27" s="378"/>
      <c r="L27" s="378"/>
      <c r="M27" s="378"/>
      <c r="N27" s="378"/>
      <c r="O27" s="378"/>
      <c r="P27" s="378"/>
      <c r="Q27" s="378"/>
      <c r="R27" s="378"/>
      <c r="S27" s="378"/>
    </row>
    <row r="28" spans="1:19">
      <c r="A28" s="378"/>
      <c r="B28" s="378"/>
      <c r="C28" s="378"/>
      <c r="D28" s="378"/>
      <c r="E28" s="378"/>
      <c r="F28" s="378"/>
      <c r="G28" s="378"/>
      <c r="H28" s="378"/>
      <c r="I28" s="378"/>
      <c r="J28" s="378"/>
      <c r="K28" s="378"/>
      <c r="L28" s="378"/>
      <c r="M28" s="378"/>
      <c r="N28" s="378"/>
      <c r="O28" s="378"/>
      <c r="P28" s="378"/>
      <c r="Q28" s="378"/>
      <c r="R28" s="378"/>
      <c r="S28" s="378"/>
    </row>
    <row r="29" spans="1:19">
      <c r="A29" s="378"/>
      <c r="B29" s="378"/>
      <c r="C29" s="378"/>
      <c r="D29" s="378"/>
      <c r="E29" s="378"/>
      <c r="F29" s="378"/>
      <c r="G29" s="378"/>
      <c r="H29" s="378"/>
      <c r="I29" s="378"/>
      <c r="J29" s="378"/>
      <c r="K29" s="378"/>
      <c r="L29" s="378"/>
      <c r="M29" s="378"/>
      <c r="N29" s="378"/>
      <c r="O29" s="378"/>
      <c r="P29" s="378"/>
      <c r="Q29" s="378"/>
      <c r="R29" s="378"/>
      <c r="S29" s="378"/>
    </row>
    <row r="30" spans="1:19">
      <c r="A30" s="378"/>
      <c r="B30" s="378"/>
      <c r="C30" s="378"/>
      <c r="D30" s="378"/>
      <c r="E30" s="378"/>
      <c r="F30" s="378"/>
      <c r="G30" s="378"/>
      <c r="H30" s="378"/>
      <c r="I30" s="378"/>
      <c r="J30" s="378"/>
      <c r="K30" s="378"/>
      <c r="L30" s="378"/>
      <c r="M30" s="378"/>
      <c r="N30" s="378"/>
      <c r="O30" s="378"/>
      <c r="P30" s="378"/>
      <c r="Q30" s="378"/>
      <c r="R30" s="378"/>
      <c r="S30" s="378"/>
    </row>
    <row r="31" spans="1:19">
      <c r="A31" s="378"/>
      <c r="B31" s="378"/>
      <c r="C31" s="378"/>
      <c r="D31" s="378"/>
      <c r="E31" s="378"/>
      <c r="F31" s="378"/>
      <c r="G31" s="378"/>
      <c r="H31" s="378"/>
      <c r="I31" s="378"/>
      <c r="J31" s="378"/>
      <c r="K31" s="378"/>
      <c r="L31" s="378"/>
      <c r="M31" s="378"/>
      <c r="N31" s="378"/>
      <c r="O31" s="378"/>
      <c r="P31" s="378"/>
      <c r="Q31" s="378"/>
      <c r="R31" s="378"/>
      <c r="S31" s="378"/>
    </row>
    <row r="32" spans="1:19">
      <c r="A32" s="378"/>
      <c r="B32" s="378"/>
      <c r="C32" s="378"/>
      <c r="D32" s="378"/>
      <c r="E32" s="378"/>
      <c r="F32" s="378"/>
      <c r="G32" s="378"/>
      <c r="H32" s="378"/>
      <c r="I32" s="378"/>
      <c r="J32" s="378"/>
      <c r="K32" s="378"/>
      <c r="L32" s="378"/>
      <c r="M32" s="378"/>
      <c r="N32" s="378"/>
      <c r="O32" s="378"/>
      <c r="P32" s="378"/>
      <c r="Q32" s="378"/>
      <c r="R32" s="378"/>
      <c r="S32" s="378"/>
    </row>
    <row r="34" spans="1:1">
      <c r="A34" s="5" t="s">
        <v>5</v>
      </c>
    </row>
    <row r="39" spans="1:1" s="32" customFormat="1"/>
  </sheetData>
  <mergeCells count="18">
    <mergeCell ref="A4:S7"/>
    <mergeCell ref="A3:S3"/>
    <mergeCell ref="A1:S1"/>
    <mergeCell ref="A25:S32"/>
    <mergeCell ref="A24:S24"/>
    <mergeCell ref="D15:S15"/>
    <mergeCell ref="N16:O16"/>
    <mergeCell ref="B16:C16"/>
    <mergeCell ref="D16:E16"/>
    <mergeCell ref="F16:G16"/>
    <mergeCell ref="H16:I16"/>
    <mergeCell ref="J16:K16"/>
    <mergeCell ref="L16:M16"/>
    <mergeCell ref="A13:S13"/>
    <mergeCell ref="A9:S12"/>
    <mergeCell ref="A8:S8"/>
    <mergeCell ref="P16:Q16"/>
    <mergeCell ref="R16:S16"/>
  </mergeCells>
  <hyperlinks>
    <hyperlink ref="A34" location="Titelseite!A1" display="zurück zum Inhaltsverzeichnis" xr:uid="{00000000-0004-0000-0800-000000000000}"/>
  </hyperlinks>
  <pageMargins left="0.7" right="0.7" top="0.78740157499999996" bottom="0.78740157499999996"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Titelseite</vt:lpstr>
      <vt:lpstr>B1</vt:lpstr>
      <vt:lpstr>B2</vt:lpstr>
      <vt:lpstr>B3</vt:lpstr>
      <vt:lpstr>B3.1</vt:lpstr>
      <vt:lpstr>B4</vt:lpstr>
      <vt:lpstr>B5</vt:lpstr>
      <vt:lpstr>B6</vt:lpstr>
      <vt:lpstr>B7</vt:lpstr>
      <vt:lpstr>B8</vt:lpstr>
      <vt:lpstr>B9</vt:lpstr>
      <vt:lpstr>B10</vt:lpstr>
      <vt:lpstr>B11</vt:lpstr>
      <vt:lpstr>B12</vt:lpstr>
      <vt:lpstr>B13</vt:lpstr>
      <vt:lpstr>B14</vt:lpstr>
      <vt:lpstr>B15</vt:lpstr>
      <vt:lpstr>B16</vt:lpstr>
      <vt:lpstr>B17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2024-07-22T12:41:01Z</dcterms:modified>
</cp:coreProperties>
</file>