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Bildungsbüro\Bildungsmonitoring\2024\Daten Bimo\"/>
    </mc:Choice>
  </mc:AlternateContent>
  <xr:revisionPtr revIDLastSave="0" documentId="13_ncr:1_{DCC1E93B-55FC-44C5-B51C-32F2106C5B51}" xr6:coauthVersionLast="47" xr6:coauthVersionMax="47" xr10:uidLastSave="{00000000-0000-0000-0000-000000000000}"/>
  <bookViews>
    <workbookView xWindow="-120" yWindow="-120" windowWidth="29040" windowHeight="15990" tabRatio="601" xr2:uid="{00000000-000D-0000-FFFF-FFFF00000000}"/>
  </bookViews>
  <sheets>
    <sheet name="Titelseite" sheetId="1" r:id="rId1"/>
    <sheet name="D1" sheetId="6" r:id="rId2"/>
    <sheet name="D1.1" sheetId="24" r:id="rId3"/>
    <sheet name="D1.2" sheetId="25" r:id="rId4"/>
    <sheet name="D2" sheetId="18" r:id="rId5"/>
    <sheet name="D3" sheetId="12" r:id="rId6"/>
    <sheet name="D4" sheetId="20" r:id="rId7"/>
    <sheet name="D5" sheetId="21" r:id="rId8"/>
    <sheet name="D6" sheetId="14" r:id="rId9"/>
    <sheet name="D7" sheetId="26" r:id="rId10"/>
    <sheet name="D8" sheetId="8" r:id="rId11"/>
    <sheet name="D9" sheetId="9" r:id="rId12"/>
    <sheet name="D10" sheetId="10" r:id="rId13"/>
    <sheet name="D11" sheetId="1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3" i="11" l="1"/>
  <c r="AD22" i="11" s="1"/>
  <c r="AF24" i="10"/>
  <c r="AF23" i="10"/>
  <c r="AF22" i="10"/>
  <c r="AF21" i="10"/>
  <c r="AF20" i="10"/>
  <c r="AF19" i="10"/>
  <c r="AF18" i="10"/>
  <c r="AD18" i="11" l="1"/>
  <c r="AD19" i="11"/>
  <c r="AD20" i="11"/>
  <c r="AD21" i="11"/>
  <c r="AD23" i="11" l="1"/>
  <c r="AF24" i="9" l="1"/>
  <c r="AF23" i="9"/>
  <c r="AF22" i="9"/>
  <c r="AF21" i="9"/>
  <c r="AF20" i="9"/>
  <c r="AF19" i="9"/>
  <c r="AF18" i="9"/>
  <c r="AF24" i="8"/>
  <c r="AF23" i="8"/>
  <c r="AF22" i="8"/>
  <c r="AF21" i="8"/>
  <c r="AF20" i="8"/>
  <c r="AF19" i="8"/>
  <c r="AC31" i="14"/>
  <c r="AC30" i="14"/>
  <c r="AC29" i="14"/>
  <c r="AC28" i="14"/>
  <c r="AC27" i="14"/>
  <c r="AC26" i="14"/>
  <c r="AC25" i="14"/>
  <c r="AC24" i="14"/>
  <c r="AC23" i="14"/>
  <c r="AC22" i="14"/>
  <c r="AB21" i="14"/>
  <c r="AC21" i="14" s="1"/>
  <c r="AC20" i="14"/>
  <c r="AC19" i="14"/>
  <c r="AB36" i="21"/>
  <c r="AB24" i="21"/>
  <c r="AB47" i="21"/>
  <c r="AB46" i="21"/>
  <c r="AB45" i="21"/>
  <c r="AB44" i="21"/>
  <c r="AB43" i="21"/>
  <c r="AB42" i="21"/>
  <c r="AB41" i="21"/>
  <c r="AB40" i="21"/>
  <c r="AB39" i="21"/>
  <c r="AB38" i="21"/>
  <c r="AB37" i="21"/>
  <c r="AB35" i="21"/>
  <c r="AB34" i="21"/>
  <c r="AB33" i="21"/>
  <c r="AB32" i="21"/>
  <c r="AB31" i="21"/>
  <c r="AB30" i="21"/>
  <c r="AB29" i="21"/>
  <c r="AB28" i="21"/>
  <c r="AB27" i="21"/>
  <c r="AB26" i="21"/>
  <c r="AB25" i="21"/>
  <c r="AB23" i="21"/>
  <c r="AB22" i="21"/>
  <c r="AB21" i="21"/>
  <c r="AB20" i="21"/>
  <c r="AB19" i="21"/>
  <c r="AB18" i="21"/>
  <c r="Q55" i="20"/>
  <c r="R58" i="20" s="1"/>
  <c r="Q50" i="20"/>
  <c r="R51" i="20" s="1"/>
  <c r="Q45" i="20"/>
  <c r="R49" i="20" s="1"/>
  <c r="Q40" i="20"/>
  <c r="R44" i="20" s="1"/>
  <c r="Q39" i="20"/>
  <c r="Q38" i="20"/>
  <c r="Q37" i="20"/>
  <c r="Q36" i="20"/>
  <c r="Q27" i="20"/>
  <c r="R29" i="20" s="1"/>
  <c r="Q23" i="20"/>
  <c r="R26" i="20" s="1"/>
  <c r="Q19" i="20"/>
  <c r="R21" i="20" s="1"/>
  <c r="AA24" i="25"/>
  <c r="AA21" i="25"/>
  <c r="AA36" i="25" s="1"/>
  <c r="AA18" i="25"/>
  <c r="AA35" i="25" s="1"/>
  <c r="AA50" i="25"/>
  <c r="AA46" i="25"/>
  <c r="AA42" i="25"/>
  <c r="AA38" i="25"/>
  <c r="AA50" i="24"/>
  <c r="AA46" i="24"/>
  <c r="AA42" i="24"/>
  <c r="AA38" i="24"/>
  <c r="AA24" i="24"/>
  <c r="AA37" i="24" s="1"/>
  <c r="AA21" i="24"/>
  <c r="AA18" i="24"/>
  <c r="AC38" i="6"/>
  <c r="AD41" i="6" s="1"/>
  <c r="AC34" i="6"/>
  <c r="AD35" i="6" s="1"/>
  <c r="AC42" i="6"/>
  <c r="AD45" i="6" s="1"/>
  <c r="AC46" i="6"/>
  <c r="AD48" i="6" s="1"/>
  <c r="AC50" i="6"/>
  <c r="AD53" i="6" s="1"/>
  <c r="AC38" i="12"/>
  <c r="AD41" i="12" s="1"/>
  <c r="AC33" i="12"/>
  <c r="AD34" i="12" s="1"/>
  <c r="AC28" i="12"/>
  <c r="AD30" i="12" s="1"/>
  <c r="AC23" i="12"/>
  <c r="AD27" i="12" s="1"/>
  <c r="AC18" i="12"/>
  <c r="AD21" i="12" s="1"/>
  <c r="AD53" i="18"/>
  <c r="AD52" i="18"/>
  <c r="AD51" i="18"/>
  <c r="AD50" i="18" s="1"/>
  <c r="AC50" i="18"/>
  <c r="AC46" i="18"/>
  <c r="AD49" i="18" s="1"/>
  <c r="AC42" i="18"/>
  <c r="AD43" i="18" s="1"/>
  <c r="AC38" i="18"/>
  <c r="AD40" i="18" s="1"/>
  <c r="AC36" i="18"/>
  <c r="AC24" i="18"/>
  <c r="AC37" i="18" s="1"/>
  <c r="AC21" i="18"/>
  <c r="AC18" i="18"/>
  <c r="AC35" i="18" s="1"/>
  <c r="AC53" i="25"/>
  <c r="AC52" i="25"/>
  <c r="AC51" i="25"/>
  <c r="AB50" i="25"/>
  <c r="AC50" i="25" s="1"/>
  <c r="AC49" i="25"/>
  <c r="AC48" i="25"/>
  <c r="AC47" i="25"/>
  <c r="AB46" i="25"/>
  <c r="AC45" i="25"/>
  <c r="AC44" i="25"/>
  <c r="AC43" i="25"/>
  <c r="AB42" i="25"/>
  <c r="AC42" i="25" s="1"/>
  <c r="AC41" i="25"/>
  <c r="AC40" i="25"/>
  <c r="AC39" i="25"/>
  <c r="AB38" i="25"/>
  <c r="AB37" i="25"/>
  <c r="AA37" i="25"/>
  <c r="AB36" i="25"/>
  <c r="AB35" i="25"/>
  <c r="AB34" i="25"/>
  <c r="AC27" i="25"/>
  <c r="AC26" i="25"/>
  <c r="AC25" i="25"/>
  <c r="AB24" i="25"/>
  <c r="AC23" i="25"/>
  <c r="AC22" i="25"/>
  <c r="AB21" i="25"/>
  <c r="AC20" i="25"/>
  <c r="AC19" i="25"/>
  <c r="AB18" i="25"/>
  <c r="AB28" i="25" s="1"/>
  <c r="AC53" i="24"/>
  <c r="AC52" i="24"/>
  <c r="AC51" i="24"/>
  <c r="AB50" i="24"/>
  <c r="AC49" i="24"/>
  <c r="AC48" i="24"/>
  <c r="AC47" i="24"/>
  <c r="AB46" i="24"/>
  <c r="AC45" i="24"/>
  <c r="AC44" i="24"/>
  <c r="AC43" i="24"/>
  <c r="AB42" i="24"/>
  <c r="AC41" i="24"/>
  <c r="AC40" i="24"/>
  <c r="AC39" i="24"/>
  <c r="AB38" i="24"/>
  <c r="AA36" i="24"/>
  <c r="AA35" i="24"/>
  <c r="AC27" i="24"/>
  <c r="AC26" i="24"/>
  <c r="AC25" i="24"/>
  <c r="AB24" i="24"/>
  <c r="AB37" i="24" s="1"/>
  <c r="AC23" i="24"/>
  <c r="AC22" i="24"/>
  <c r="AB21" i="24"/>
  <c r="AC21" i="24" s="1"/>
  <c r="AC20" i="24"/>
  <c r="AC19" i="24"/>
  <c r="AB18" i="24"/>
  <c r="AB35" i="24" s="1"/>
  <c r="AD52" i="6"/>
  <c r="AD40" i="6"/>
  <c r="AC24" i="6"/>
  <c r="AC21" i="6"/>
  <c r="AC18" i="6"/>
  <c r="AA24" i="6"/>
  <c r="AA21" i="6"/>
  <c r="AA18" i="6"/>
  <c r="AA28" i="6" s="1"/>
  <c r="X50" i="25"/>
  <c r="X46" i="25"/>
  <c r="X42" i="25"/>
  <c r="X38" i="25"/>
  <c r="X37" i="25"/>
  <c r="X36" i="25"/>
  <c r="X35" i="25"/>
  <c r="X34" i="25"/>
  <c r="X24" i="25"/>
  <c r="X21" i="25"/>
  <c r="X18" i="25"/>
  <c r="X28" i="25" s="1"/>
  <c r="X50" i="24"/>
  <c r="X46" i="24"/>
  <c r="X42" i="24"/>
  <c r="X38" i="24"/>
  <c r="X24" i="24"/>
  <c r="X37" i="24" s="1"/>
  <c r="X21" i="24"/>
  <c r="X36" i="24" s="1"/>
  <c r="X18" i="24"/>
  <c r="Z53" i="24"/>
  <c r="Z52" i="24"/>
  <c r="Z51" i="24"/>
  <c r="Y50" i="24"/>
  <c r="Z49" i="24"/>
  <c r="Z48" i="24"/>
  <c r="Z47" i="24"/>
  <c r="Y46" i="24"/>
  <c r="Z45" i="24"/>
  <c r="Z44" i="24"/>
  <c r="Z43" i="24"/>
  <c r="Y42" i="24"/>
  <c r="Z41" i="24"/>
  <c r="Z40" i="24"/>
  <c r="Z39" i="24"/>
  <c r="Y38" i="24"/>
  <c r="Z27" i="24"/>
  <c r="Z26" i="24"/>
  <c r="Z25" i="24"/>
  <c r="Y24" i="24"/>
  <c r="Y37" i="24" s="1"/>
  <c r="Z23" i="24"/>
  <c r="Z22" i="24"/>
  <c r="Y21" i="24"/>
  <c r="Y36" i="24" s="1"/>
  <c r="Z20" i="24"/>
  <c r="Y18" i="24"/>
  <c r="Y35" i="24" s="1"/>
  <c r="O45" i="20"/>
  <c r="P46" i="20" s="1"/>
  <c r="O55" i="20"/>
  <c r="P58" i="20" s="1"/>
  <c r="O50" i="20"/>
  <c r="P51" i="20" s="1"/>
  <c r="O40" i="20"/>
  <c r="P44" i="20" s="1"/>
  <c r="O39" i="20"/>
  <c r="O38" i="20"/>
  <c r="O37" i="20"/>
  <c r="O36" i="20"/>
  <c r="O27" i="20"/>
  <c r="P29" i="20" s="1"/>
  <c r="O23" i="20"/>
  <c r="P26" i="20" s="1"/>
  <c r="O19" i="20"/>
  <c r="P22" i="20" s="1"/>
  <c r="AA38" i="12"/>
  <c r="AB42" i="12" s="1"/>
  <c r="AA33" i="12"/>
  <c r="AB35" i="12" s="1"/>
  <c r="AA28" i="12"/>
  <c r="AB32" i="12" s="1"/>
  <c r="AA23" i="12"/>
  <c r="AB27" i="12" s="1"/>
  <c r="AA18" i="12"/>
  <c r="AB22" i="12" s="1"/>
  <c r="AA23" i="11"/>
  <c r="AB22" i="11" s="1"/>
  <c r="Z21" i="14"/>
  <c r="AA21" i="14" s="1"/>
  <c r="Y21" i="14"/>
  <c r="AA31" i="14"/>
  <c r="AA30" i="14"/>
  <c r="AA29" i="14"/>
  <c r="AA28" i="14"/>
  <c r="AA27" i="14"/>
  <c r="AA26" i="14"/>
  <c r="AA25" i="14"/>
  <c r="AA24" i="14"/>
  <c r="AA23" i="14"/>
  <c r="AA22" i="14"/>
  <c r="AA20" i="14"/>
  <c r="AA19" i="14"/>
  <c r="AD24" i="10"/>
  <c r="AD20" i="10"/>
  <c r="AA18" i="10"/>
  <c r="Y18" i="10"/>
  <c r="AA18" i="9"/>
  <c r="Y18" i="9"/>
  <c r="AB24" i="10"/>
  <c r="Z24" i="10"/>
  <c r="X24" i="10"/>
  <c r="V24" i="10"/>
  <c r="T24" i="10"/>
  <c r="R24" i="10"/>
  <c r="P24" i="10"/>
  <c r="N24" i="10"/>
  <c r="L24" i="10"/>
  <c r="J24" i="10"/>
  <c r="H24" i="10"/>
  <c r="F24" i="10"/>
  <c r="D24" i="10"/>
  <c r="AD24" i="9"/>
  <c r="AB24" i="9"/>
  <c r="Z24" i="9"/>
  <c r="X24" i="9"/>
  <c r="V24" i="9"/>
  <c r="T24" i="9"/>
  <c r="R24" i="9"/>
  <c r="P24" i="9"/>
  <c r="N24" i="9"/>
  <c r="L24" i="9"/>
  <c r="J24" i="9"/>
  <c r="H24" i="9"/>
  <c r="F24" i="9"/>
  <c r="D24" i="9"/>
  <c r="AD21" i="9"/>
  <c r="AD24" i="8"/>
  <c r="AD23" i="8"/>
  <c r="AD22" i="8"/>
  <c r="AD21" i="8"/>
  <c r="AD19" i="8"/>
  <c r="AF18" i="8" l="1"/>
  <c r="AB36" i="24"/>
  <c r="AC36" i="24" s="1"/>
  <c r="R25" i="20"/>
  <c r="R20" i="20"/>
  <c r="Q35" i="20"/>
  <c r="R39" i="20" s="1"/>
  <c r="R56" i="20"/>
  <c r="R59" i="20"/>
  <c r="R52" i="20"/>
  <c r="R46" i="20"/>
  <c r="R48" i="20"/>
  <c r="R43" i="20"/>
  <c r="R53" i="20"/>
  <c r="R47" i="20"/>
  <c r="R54" i="20"/>
  <c r="R41" i="20"/>
  <c r="R42" i="20"/>
  <c r="R57" i="20"/>
  <c r="R24" i="20"/>
  <c r="R22" i="20"/>
  <c r="R28" i="20"/>
  <c r="R27" i="20" s="1"/>
  <c r="AD40" i="12"/>
  <c r="AD42" i="12"/>
  <c r="AC34" i="18"/>
  <c r="AD35" i="18" s="1"/>
  <c r="AC37" i="25"/>
  <c r="AA28" i="25"/>
  <c r="AA34" i="25" s="1"/>
  <c r="AC34" i="25" s="1"/>
  <c r="AC35" i="25"/>
  <c r="AC21" i="25"/>
  <c r="AC24" i="25"/>
  <c r="AC36" i="25"/>
  <c r="AC50" i="24"/>
  <c r="AA28" i="24"/>
  <c r="AA34" i="24" s="1"/>
  <c r="AC35" i="24"/>
  <c r="AC24" i="24"/>
  <c r="AC37" i="24"/>
  <c r="AD47" i="6"/>
  <c r="AD46" i="6" s="1"/>
  <c r="AD49" i="6"/>
  <c r="AD36" i="6"/>
  <c r="AD37" i="6"/>
  <c r="AD39" i="6"/>
  <c r="AD38" i="6" s="1"/>
  <c r="AD43" i="6"/>
  <c r="AD42" i="6" s="1"/>
  <c r="AD44" i="6"/>
  <c r="AD51" i="6"/>
  <c r="AD50" i="6" s="1"/>
  <c r="AD36" i="12"/>
  <c r="AD35" i="12"/>
  <c r="AD31" i="12"/>
  <c r="AD32" i="12"/>
  <c r="AD29" i="12"/>
  <c r="AD20" i="12"/>
  <c r="AD22" i="12"/>
  <c r="AD37" i="12"/>
  <c r="AD24" i="12"/>
  <c r="AD25" i="12"/>
  <c r="AD19" i="12"/>
  <c r="AD26" i="12"/>
  <c r="AD39" i="12"/>
  <c r="AD44" i="18"/>
  <c r="AD42" i="18" s="1"/>
  <c r="AD45" i="18"/>
  <c r="AD47" i="18"/>
  <c r="AD48" i="18"/>
  <c r="AD39" i="18"/>
  <c r="AD41" i="18"/>
  <c r="AC28" i="18"/>
  <c r="AD25" i="18" s="1"/>
  <c r="AC46" i="25"/>
  <c r="AC38" i="25"/>
  <c r="AC18" i="25"/>
  <c r="AC46" i="24"/>
  <c r="AC42" i="24"/>
  <c r="AC38" i="24"/>
  <c r="AB28" i="24"/>
  <c r="AC28" i="24" s="1"/>
  <c r="AC18" i="24"/>
  <c r="AD34" i="6"/>
  <c r="AC28" i="6"/>
  <c r="AD27" i="6" s="1"/>
  <c r="AB35" i="6"/>
  <c r="X28" i="24"/>
  <c r="X34" i="24" s="1"/>
  <c r="Z42" i="24"/>
  <c r="Z50" i="24"/>
  <c r="Z46" i="24"/>
  <c r="Z38" i="24"/>
  <c r="Z24" i="24"/>
  <c r="Z37" i="24"/>
  <c r="Y34" i="24"/>
  <c r="Y28" i="24"/>
  <c r="Z36" i="24"/>
  <c r="Z21" i="24"/>
  <c r="P59" i="20"/>
  <c r="P48" i="20"/>
  <c r="P53" i="20"/>
  <c r="O35" i="20"/>
  <c r="P39" i="20" s="1"/>
  <c r="P52" i="20"/>
  <c r="P47" i="20"/>
  <c r="P49" i="20"/>
  <c r="P54" i="20"/>
  <c r="P41" i="20"/>
  <c r="P42" i="20"/>
  <c r="P43" i="20"/>
  <c r="P56" i="20"/>
  <c r="P57" i="20"/>
  <c r="P24" i="20"/>
  <c r="P25" i="20"/>
  <c r="P21" i="20"/>
  <c r="P20" i="20"/>
  <c r="P28" i="20"/>
  <c r="P27" i="20" s="1"/>
  <c r="AB37" i="12"/>
  <c r="AB36" i="12"/>
  <c r="AB29" i="12"/>
  <c r="AB30" i="12"/>
  <c r="AB31" i="12"/>
  <c r="AB24" i="12"/>
  <c r="AB25" i="12"/>
  <c r="AB19" i="12"/>
  <c r="AB26" i="12"/>
  <c r="AB39" i="12"/>
  <c r="AB21" i="12"/>
  <c r="AB34" i="12"/>
  <c r="AB41" i="12"/>
  <c r="AB20" i="12"/>
  <c r="AB40" i="12"/>
  <c r="AB18" i="11"/>
  <c r="AB20" i="11"/>
  <c r="AB21" i="11"/>
  <c r="AB19" i="11"/>
  <c r="AD19" i="10"/>
  <c r="AD21" i="10"/>
  <c r="AD22" i="10"/>
  <c r="AD23" i="10"/>
  <c r="AD18" i="10"/>
  <c r="AD19" i="9"/>
  <c r="AD20" i="9"/>
  <c r="AD22" i="9"/>
  <c r="AD23" i="9"/>
  <c r="AD18" i="9"/>
  <c r="AD20" i="8"/>
  <c r="AD18" i="8" s="1"/>
  <c r="Z53" i="25"/>
  <c r="W53" i="25"/>
  <c r="Z52" i="25"/>
  <c r="W52" i="25"/>
  <c r="Z51" i="25"/>
  <c r="W51" i="25"/>
  <c r="Y50" i="25"/>
  <c r="Z50" i="25" s="1"/>
  <c r="V50" i="25"/>
  <c r="W50" i="25" s="1"/>
  <c r="Z49" i="25"/>
  <c r="W49" i="25"/>
  <c r="Z48" i="25"/>
  <c r="W48" i="25"/>
  <c r="Z47" i="25"/>
  <c r="W47" i="25"/>
  <c r="Y46" i="25"/>
  <c r="Z46" i="25" s="1"/>
  <c r="V46" i="25"/>
  <c r="W46" i="25" s="1"/>
  <c r="Z45" i="25"/>
  <c r="W45" i="25"/>
  <c r="Z44" i="25"/>
  <c r="W44" i="25"/>
  <c r="Z43" i="25"/>
  <c r="W43" i="25"/>
  <c r="Y42" i="25"/>
  <c r="Z42" i="25" s="1"/>
  <c r="V42" i="25"/>
  <c r="W42" i="25" s="1"/>
  <c r="Z41" i="25"/>
  <c r="W41" i="25"/>
  <c r="Z40" i="25"/>
  <c r="W40" i="25"/>
  <c r="Z39" i="25"/>
  <c r="W39" i="25"/>
  <c r="Y38" i="25"/>
  <c r="Z38" i="25" s="1"/>
  <c r="V38" i="25"/>
  <c r="W38" i="25" s="1"/>
  <c r="Y37" i="25"/>
  <c r="Z37" i="25" s="1"/>
  <c r="Z27" i="25"/>
  <c r="W27" i="25"/>
  <c r="Z26" i="25"/>
  <c r="W26" i="25"/>
  <c r="Z25" i="25"/>
  <c r="W25" i="25"/>
  <c r="Y24" i="25"/>
  <c r="Z24" i="25" s="1"/>
  <c r="V24" i="25"/>
  <c r="W24" i="25" s="1"/>
  <c r="Z23" i="25"/>
  <c r="W23" i="25"/>
  <c r="Z22" i="25"/>
  <c r="W22" i="25"/>
  <c r="Y21" i="25"/>
  <c r="Y36" i="25" s="1"/>
  <c r="Z36" i="25" s="1"/>
  <c r="V21" i="25"/>
  <c r="W21" i="25" s="1"/>
  <c r="Z20" i="25"/>
  <c r="W20" i="25"/>
  <c r="Z19" i="25"/>
  <c r="W19" i="25"/>
  <c r="Y18" i="25"/>
  <c r="Y35" i="25" s="1"/>
  <c r="V18" i="25"/>
  <c r="W53" i="24"/>
  <c r="W52" i="24"/>
  <c r="W51" i="24"/>
  <c r="V50" i="24"/>
  <c r="W50" i="24" s="1"/>
  <c r="W49" i="24"/>
  <c r="W48" i="24"/>
  <c r="W47" i="24"/>
  <c r="V46" i="24"/>
  <c r="W45" i="24"/>
  <c r="W44" i="24"/>
  <c r="W43" i="24"/>
  <c r="V42" i="24"/>
  <c r="W42" i="24" s="1"/>
  <c r="W41" i="24"/>
  <c r="W40" i="24"/>
  <c r="W39" i="24"/>
  <c r="V38" i="24"/>
  <c r="W38" i="24" s="1"/>
  <c r="W27" i="24"/>
  <c r="W26" i="24"/>
  <c r="W25" i="24"/>
  <c r="V24" i="24"/>
  <c r="W24" i="24" s="1"/>
  <c r="W23" i="24"/>
  <c r="W22" i="24"/>
  <c r="V21" i="24"/>
  <c r="W21" i="24" s="1"/>
  <c r="W20" i="24"/>
  <c r="W19" i="24"/>
  <c r="V18" i="24"/>
  <c r="W18" i="24" s="1"/>
  <c r="AA50" i="18"/>
  <c r="AB51" i="18" s="1"/>
  <c r="AA46" i="18"/>
  <c r="AB49" i="18" s="1"/>
  <c r="AA42" i="18"/>
  <c r="AB45" i="18" s="1"/>
  <c r="AA38" i="18"/>
  <c r="AB41" i="18" s="1"/>
  <c r="Y50" i="18"/>
  <c r="Z53" i="18" s="1"/>
  <c r="Y46" i="18"/>
  <c r="Z49" i="18" s="1"/>
  <c r="Y42" i="18"/>
  <c r="Z44" i="18" s="1"/>
  <c r="Y38" i="18"/>
  <c r="Z41" i="18" s="1"/>
  <c r="Y34" i="18"/>
  <c r="Z36" i="18" s="1"/>
  <c r="AA24" i="18"/>
  <c r="AA37" i="18" s="1"/>
  <c r="AA21" i="18"/>
  <c r="AA36" i="18" s="1"/>
  <c r="AA18" i="18"/>
  <c r="AA35" i="18" s="1"/>
  <c r="Y24" i="18"/>
  <c r="Y21" i="18"/>
  <c r="Y18" i="18"/>
  <c r="Y24" i="6"/>
  <c r="Y21" i="6"/>
  <c r="AB53" i="6"/>
  <c r="AB47" i="6"/>
  <c r="AB45" i="6"/>
  <c r="AB40" i="6"/>
  <c r="AB21" i="6"/>
  <c r="Y50" i="6"/>
  <c r="Z52" i="6" s="1"/>
  <c r="Y46" i="6"/>
  <c r="Z49" i="6" s="1"/>
  <c r="Y42" i="6"/>
  <c r="Z44" i="6" s="1"/>
  <c r="Y38" i="6"/>
  <c r="Z39" i="6" s="1"/>
  <c r="Y34" i="6"/>
  <c r="Z37" i="6" s="1"/>
  <c r="AB34" i="24" l="1"/>
  <c r="AC34" i="24" s="1"/>
  <c r="R55" i="20"/>
  <c r="R50" i="20"/>
  <c r="R19" i="20"/>
  <c r="R23" i="20"/>
  <c r="R36" i="20"/>
  <c r="R38" i="20"/>
  <c r="R37" i="20"/>
  <c r="R45" i="20"/>
  <c r="R40" i="20"/>
  <c r="AD18" i="12"/>
  <c r="AD33" i="12"/>
  <c r="AD28" i="12"/>
  <c r="AD38" i="12"/>
  <c r="AD37" i="18"/>
  <c r="AD36" i="18"/>
  <c r="AD46" i="18"/>
  <c r="AC28" i="25"/>
  <c r="AD22" i="6"/>
  <c r="AD23" i="12"/>
  <c r="AD38" i="18"/>
  <c r="AD26" i="18"/>
  <c r="AD21" i="18"/>
  <c r="AD27" i="18"/>
  <c r="AD20" i="18"/>
  <c r="AD23" i="18"/>
  <c r="AD18" i="18"/>
  <c r="AD22" i="18"/>
  <c r="AD24" i="18"/>
  <c r="AD19" i="18"/>
  <c r="AD24" i="6"/>
  <c r="AD23" i="6"/>
  <c r="AD19" i="6"/>
  <c r="AD21" i="6"/>
  <c r="AD25" i="6"/>
  <c r="AD20" i="6"/>
  <c r="AD26" i="6"/>
  <c r="AD18" i="6"/>
  <c r="Z34" i="24"/>
  <c r="Z28" i="24"/>
  <c r="P55" i="20"/>
  <c r="P45" i="20"/>
  <c r="P50" i="20"/>
  <c r="P23" i="20"/>
  <c r="P36" i="20"/>
  <c r="P38" i="20"/>
  <c r="P37" i="20"/>
  <c r="P40" i="20"/>
  <c r="P19" i="20"/>
  <c r="AB33" i="12"/>
  <c r="AB28" i="12"/>
  <c r="AB38" i="12"/>
  <c r="AB18" i="12"/>
  <c r="AB23" i="12"/>
  <c r="AB23" i="11"/>
  <c r="V35" i="24"/>
  <c r="W35" i="24" s="1"/>
  <c r="Y34" i="25"/>
  <c r="Z34" i="25" s="1"/>
  <c r="Z18" i="25"/>
  <c r="Z21" i="25"/>
  <c r="AA34" i="18"/>
  <c r="AB37" i="18" s="1"/>
  <c r="AB36" i="6"/>
  <c r="AB37" i="6"/>
  <c r="AB22" i="6"/>
  <c r="AB23" i="6"/>
  <c r="AB24" i="6"/>
  <c r="AB48" i="6"/>
  <c r="AB49" i="6"/>
  <c r="AB41" i="6"/>
  <c r="AB52" i="18"/>
  <c r="AB39" i="18"/>
  <c r="AB48" i="18"/>
  <c r="V37" i="25"/>
  <c r="W37" i="25" s="1"/>
  <c r="V28" i="25"/>
  <c r="W28" i="25" s="1"/>
  <c r="V36" i="25"/>
  <c r="W36" i="25" s="1"/>
  <c r="V35" i="25"/>
  <c r="W18" i="25"/>
  <c r="V37" i="24"/>
  <c r="W37" i="24" s="1"/>
  <c r="V36" i="24"/>
  <c r="W36" i="24" s="1"/>
  <c r="Z35" i="25"/>
  <c r="Y28" i="25"/>
  <c r="Z28" i="25" s="1"/>
  <c r="W46" i="24"/>
  <c r="V28" i="24"/>
  <c r="W28" i="24" s="1"/>
  <c r="AB40" i="18"/>
  <c r="AB53" i="18"/>
  <c r="AB50" i="18" s="1"/>
  <c r="AB47" i="18"/>
  <c r="AB46" i="18" s="1"/>
  <c r="AB43" i="18"/>
  <c r="AB44" i="18"/>
  <c r="Z37" i="18"/>
  <c r="Z39" i="18"/>
  <c r="Z40" i="18"/>
  <c r="Z43" i="18"/>
  <c r="Z51" i="18"/>
  <c r="Z52" i="18"/>
  <c r="Z45" i="18"/>
  <c r="Z47" i="18"/>
  <c r="Z35" i="18"/>
  <c r="Z48" i="18"/>
  <c r="AA28" i="18"/>
  <c r="AB24" i="18" s="1"/>
  <c r="Y28" i="18"/>
  <c r="Z26" i="18" s="1"/>
  <c r="Y28" i="6"/>
  <c r="Z26" i="6" s="1"/>
  <c r="AB43" i="6"/>
  <c r="AB26" i="6"/>
  <c r="AB18" i="6"/>
  <c r="AB44" i="6"/>
  <c r="AB19" i="6"/>
  <c r="AB27" i="6"/>
  <c r="AB51" i="6"/>
  <c r="AB39" i="6"/>
  <c r="AB52" i="6"/>
  <c r="AB25" i="6"/>
  <c r="AB20" i="6"/>
  <c r="Z53" i="6"/>
  <c r="Z51" i="6"/>
  <c r="Z43" i="6"/>
  <c r="Z45" i="6"/>
  <c r="Z41" i="6"/>
  <c r="Z40" i="6"/>
  <c r="Z47" i="6"/>
  <c r="Z35" i="6"/>
  <c r="Z34" i="6" s="1"/>
  <c r="Z48" i="6"/>
  <c r="Z36" i="6"/>
  <c r="Z45" i="21"/>
  <c r="Z38" i="21"/>
  <c r="Z35" i="21"/>
  <c r="Z29" i="21"/>
  <c r="Z23" i="21"/>
  <c r="R35" i="20" l="1"/>
  <c r="AD34" i="18"/>
  <c r="P35" i="20"/>
  <c r="Z38" i="6"/>
  <c r="AB50" i="6"/>
  <c r="AB36" i="18"/>
  <c r="AB35" i="18"/>
  <c r="AB18" i="18"/>
  <c r="AB34" i="6"/>
  <c r="AB46" i="6"/>
  <c r="AB42" i="18"/>
  <c r="AB42" i="6"/>
  <c r="AB38" i="6"/>
  <c r="AB38" i="18"/>
  <c r="W35" i="25"/>
  <c r="V34" i="25"/>
  <c r="W34" i="25" s="1"/>
  <c r="V34" i="24"/>
  <c r="W34" i="24" s="1"/>
  <c r="Z34" i="18"/>
  <c r="Z46" i="18"/>
  <c r="Z42" i="18"/>
  <c r="Z38" i="18"/>
  <c r="Z50" i="18"/>
  <c r="AB26" i="18"/>
  <c r="AB20" i="18"/>
  <c r="AB25" i="18"/>
  <c r="AB19" i="18"/>
  <c r="AB27" i="18"/>
  <c r="AB23" i="18"/>
  <c r="AB22" i="18"/>
  <c r="AB21" i="18"/>
  <c r="Z25" i="18"/>
  <c r="Z21" i="18"/>
  <c r="Z20" i="18"/>
  <c r="Z27" i="18"/>
  <c r="Z24" i="18"/>
  <c r="Z22" i="18"/>
  <c r="Z23" i="18"/>
  <c r="Z18" i="18"/>
  <c r="Z19" i="18"/>
  <c r="Z18" i="6"/>
  <c r="Z21" i="6"/>
  <c r="Z23" i="6"/>
  <c r="Z24" i="6"/>
  <c r="Z22" i="6"/>
  <c r="Z25" i="6"/>
  <c r="Z19" i="6"/>
  <c r="Z20" i="6"/>
  <c r="Z27" i="6"/>
  <c r="Z42" i="6"/>
  <c r="Z50" i="6"/>
  <c r="Z46" i="6"/>
  <c r="Z42" i="21"/>
  <c r="Z36" i="21"/>
  <c r="Z43" i="21"/>
  <c r="Z18" i="21"/>
  <c r="Z25" i="21"/>
  <c r="Z32" i="21"/>
  <c r="Z39" i="21"/>
  <c r="Z46" i="21"/>
  <c r="Z19" i="21"/>
  <c r="Z26" i="21"/>
  <c r="Z33" i="21"/>
  <c r="Z40" i="21"/>
  <c r="Z47" i="21"/>
  <c r="Z20" i="21"/>
  <c r="Z27" i="21"/>
  <c r="Z34" i="21"/>
  <c r="Z41" i="21"/>
  <c r="Z30" i="21"/>
  <c r="Z37" i="21"/>
  <c r="Z44" i="21"/>
  <c r="Z24" i="21"/>
  <c r="Z31" i="21"/>
  <c r="Z21" i="21"/>
  <c r="Z28" i="21"/>
  <c r="Z22" i="21"/>
  <c r="Y23" i="11"/>
  <c r="Z20" i="11" s="1"/>
  <c r="AB34" i="18" l="1"/>
  <c r="Z22" i="11"/>
  <c r="Z21" i="11"/>
  <c r="Z18" i="11"/>
  <c r="Z19" i="11"/>
  <c r="AB23" i="10"/>
  <c r="Z23" i="10"/>
  <c r="AB23" i="9"/>
  <c r="AA18" i="8"/>
  <c r="X20" i="14"/>
  <c r="Y20" i="14" s="1"/>
  <c r="Y31" i="14"/>
  <c r="Y30" i="14"/>
  <c r="Y29" i="14"/>
  <c r="Y28" i="14"/>
  <c r="Y27" i="14"/>
  <c r="Y26" i="14"/>
  <c r="Y25" i="14"/>
  <c r="Y24" i="14"/>
  <c r="Y23" i="14"/>
  <c r="Y22" i="14"/>
  <c r="X21" i="14"/>
  <c r="Y19" i="14"/>
  <c r="AB19" i="8" l="1"/>
  <c r="AB23" i="8"/>
  <c r="Z23" i="11"/>
  <c r="AB18" i="10"/>
  <c r="AB19" i="10"/>
  <c r="AB20" i="10"/>
  <c r="AB21" i="10"/>
  <c r="AB22" i="10"/>
  <c r="Z18" i="10"/>
  <c r="Z21" i="10"/>
  <c r="Z19" i="10"/>
  <c r="Z20" i="10"/>
  <c r="Z22" i="10"/>
  <c r="AB19" i="9"/>
  <c r="AB20" i="9"/>
  <c r="AB21" i="9"/>
  <c r="AB18" i="9"/>
  <c r="AB22" i="9"/>
  <c r="AB22" i="8"/>
  <c r="AB20" i="8"/>
  <c r="AB21" i="8"/>
  <c r="X23" i="21"/>
  <c r="X22" i="21"/>
  <c r="X44" i="21"/>
  <c r="X43" i="21"/>
  <c r="W18" i="21"/>
  <c r="X19" i="21" s="1"/>
  <c r="W42" i="21"/>
  <c r="X47" i="21" s="1"/>
  <c r="W36" i="21"/>
  <c r="X37" i="21" s="1"/>
  <c r="W30" i="21"/>
  <c r="X31" i="21" s="1"/>
  <c r="W24" i="21"/>
  <c r="X29" i="21" s="1"/>
  <c r="X41" i="21"/>
  <c r="X40" i="21"/>
  <c r="X39" i="21"/>
  <c r="M55" i="20"/>
  <c r="N56" i="20" s="1"/>
  <c r="M50" i="20"/>
  <c r="N53" i="20" s="1"/>
  <c r="M45" i="20"/>
  <c r="N48" i="20" s="1"/>
  <c r="M40" i="20"/>
  <c r="N43" i="20" s="1"/>
  <c r="M39" i="20"/>
  <c r="M38" i="20"/>
  <c r="M37" i="20"/>
  <c r="M36" i="20"/>
  <c r="M27" i="20"/>
  <c r="N29" i="20" s="1"/>
  <c r="M23" i="20"/>
  <c r="N26" i="20" s="1"/>
  <c r="M19" i="20"/>
  <c r="N22" i="20" s="1"/>
  <c r="Y18" i="12"/>
  <c r="Z19" i="12" s="1"/>
  <c r="Y23" i="12"/>
  <c r="Z27" i="12" s="1"/>
  <c r="Y28" i="12"/>
  <c r="Z31" i="12" s="1"/>
  <c r="Y33" i="12"/>
  <c r="Z35" i="12" s="1"/>
  <c r="Y38" i="12"/>
  <c r="Z40" i="12" s="1"/>
  <c r="T53" i="25"/>
  <c r="T52" i="25"/>
  <c r="T51" i="25"/>
  <c r="S50" i="25"/>
  <c r="T50" i="25" s="1"/>
  <c r="R50" i="25"/>
  <c r="T49" i="25"/>
  <c r="T48" i="25"/>
  <c r="T47" i="25"/>
  <c r="S46" i="25"/>
  <c r="T46" i="25" s="1"/>
  <c r="R46" i="25"/>
  <c r="T45" i="25"/>
  <c r="T44" i="25"/>
  <c r="T43" i="25"/>
  <c r="S42" i="25"/>
  <c r="R42" i="25"/>
  <c r="T41" i="25"/>
  <c r="T40" i="25"/>
  <c r="T39" i="25"/>
  <c r="S38" i="25"/>
  <c r="R38" i="25"/>
  <c r="R34" i="25"/>
  <c r="T27" i="25"/>
  <c r="T26" i="25"/>
  <c r="T25" i="25"/>
  <c r="S24" i="25"/>
  <c r="S37" i="25" s="1"/>
  <c r="T37" i="25" s="1"/>
  <c r="R24" i="25"/>
  <c r="T23" i="25"/>
  <c r="T22" i="25"/>
  <c r="S21" i="25"/>
  <c r="R21" i="25"/>
  <c r="T20" i="25"/>
  <c r="T19" i="25"/>
  <c r="S18" i="25"/>
  <c r="S35" i="25" s="1"/>
  <c r="T35" i="25" s="1"/>
  <c r="R18" i="25"/>
  <c r="R50" i="24"/>
  <c r="R46" i="24"/>
  <c r="R42" i="24"/>
  <c r="R38" i="24"/>
  <c r="R34" i="24"/>
  <c r="T53" i="24"/>
  <c r="T52" i="24"/>
  <c r="T51" i="24"/>
  <c r="S50" i="24"/>
  <c r="T49" i="24"/>
  <c r="T48" i="24"/>
  <c r="T47" i="24"/>
  <c r="S46" i="24"/>
  <c r="T45" i="24"/>
  <c r="T44" i="24"/>
  <c r="T43" i="24"/>
  <c r="S42" i="24"/>
  <c r="T41" i="24"/>
  <c r="T40" i="24"/>
  <c r="T39" i="24"/>
  <c r="S38" i="24"/>
  <c r="R24" i="24"/>
  <c r="R21" i="24"/>
  <c r="R18" i="24"/>
  <c r="T27" i="24"/>
  <c r="T26" i="24"/>
  <c r="T25" i="24"/>
  <c r="S24" i="24"/>
  <c r="S37" i="24" s="1"/>
  <c r="T37" i="24" s="1"/>
  <c r="T23" i="24"/>
  <c r="T22" i="24"/>
  <c r="S21" i="24"/>
  <c r="S36" i="24" s="1"/>
  <c r="T36" i="24" s="1"/>
  <c r="T20" i="24"/>
  <c r="T19" i="24"/>
  <c r="S18" i="24"/>
  <c r="S35" i="24" s="1"/>
  <c r="T35" i="24" s="1"/>
  <c r="R28" i="24" l="1"/>
  <c r="X20" i="21"/>
  <c r="X21" i="21"/>
  <c r="T42" i="25"/>
  <c r="X45" i="21"/>
  <c r="X46" i="21"/>
  <c r="T21" i="25"/>
  <c r="R28" i="25"/>
  <c r="T18" i="25"/>
  <c r="T24" i="25"/>
  <c r="T38" i="25"/>
  <c r="AB18" i="8"/>
  <c r="X38" i="21"/>
  <c r="X32" i="21"/>
  <c r="X33" i="21"/>
  <c r="X42" i="21"/>
  <c r="X36" i="21"/>
  <c r="X35" i="21"/>
  <c r="X30" i="21"/>
  <c r="X34" i="21"/>
  <c r="X26" i="21"/>
  <c r="X27" i="21"/>
  <c r="X28" i="21"/>
  <c r="X24" i="21"/>
  <c r="X25" i="21"/>
  <c r="X18" i="21"/>
  <c r="N51" i="20"/>
  <c r="N46" i="20"/>
  <c r="N59" i="20"/>
  <c r="N58" i="20"/>
  <c r="N57" i="20"/>
  <c r="N54" i="20"/>
  <c r="N52" i="20"/>
  <c r="N44" i="20"/>
  <c r="M35" i="20"/>
  <c r="N38" i="20" s="1"/>
  <c r="N42" i="20"/>
  <c r="N49" i="20"/>
  <c r="N47" i="20"/>
  <c r="N41" i="20"/>
  <c r="N24" i="20"/>
  <c r="N25" i="20"/>
  <c r="N20" i="20"/>
  <c r="N21" i="20"/>
  <c r="N28" i="20"/>
  <c r="N27" i="20" s="1"/>
  <c r="Z20" i="12"/>
  <c r="Z18" i="12" s="1"/>
  <c r="Z21" i="12"/>
  <c r="Z22" i="12"/>
  <c r="Z36" i="12"/>
  <c r="Z24" i="12"/>
  <c r="Z25" i="12"/>
  <c r="Z26" i="12"/>
  <c r="Z29" i="12"/>
  <c r="Z30" i="12"/>
  <c r="Z28" i="12" s="1"/>
  <c r="Z32" i="12"/>
  <c r="Z34" i="12"/>
  <c r="Z37" i="12"/>
  <c r="Z42" i="12"/>
  <c r="Z39" i="12"/>
  <c r="Z41" i="12"/>
  <c r="Z23" i="12"/>
  <c r="Z38" i="12"/>
  <c r="S36" i="25"/>
  <c r="S28" i="25"/>
  <c r="T28" i="25" s="1"/>
  <c r="T50" i="24"/>
  <c r="T46" i="24"/>
  <c r="T38" i="24"/>
  <c r="T42" i="24"/>
  <c r="S34" i="24"/>
  <c r="T34" i="24" s="1"/>
  <c r="T24" i="24"/>
  <c r="T21" i="24"/>
  <c r="T18" i="24"/>
  <c r="S28" i="24"/>
  <c r="T28" i="24" s="1"/>
  <c r="W23" i="11"/>
  <c r="X20" i="11" s="1"/>
  <c r="Z23" i="9"/>
  <c r="Y18" i="8"/>
  <c r="P50" i="25"/>
  <c r="Q50" i="25" s="1"/>
  <c r="F28" i="24"/>
  <c r="F50" i="24"/>
  <c r="O50" i="6"/>
  <c r="L42" i="24"/>
  <c r="L38" i="24"/>
  <c r="P38" i="24"/>
  <c r="M50" i="25"/>
  <c r="N50" i="25" s="1"/>
  <c r="J50" i="25"/>
  <c r="K50" i="25" s="1"/>
  <c r="G50" i="25"/>
  <c r="H50" i="25" s="1"/>
  <c r="D50" i="25"/>
  <c r="E50" i="25" s="1"/>
  <c r="Q53" i="25"/>
  <c r="N53" i="25"/>
  <c r="K53" i="25"/>
  <c r="H53" i="25"/>
  <c r="E53" i="25"/>
  <c r="Q52" i="25"/>
  <c r="N52" i="25"/>
  <c r="K52" i="25"/>
  <c r="H52" i="25"/>
  <c r="E52" i="25"/>
  <c r="Q51" i="25"/>
  <c r="N51" i="25"/>
  <c r="K51" i="25"/>
  <c r="H51" i="25"/>
  <c r="E51" i="25"/>
  <c r="P46" i="25"/>
  <c r="Q46" i="25" s="1"/>
  <c r="M46" i="25"/>
  <c r="N46" i="25" s="1"/>
  <c r="J46" i="25"/>
  <c r="K46" i="25" s="1"/>
  <c r="G46" i="25"/>
  <c r="H46" i="25" s="1"/>
  <c r="D46" i="25"/>
  <c r="E46" i="25" s="1"/>
  <c r="Q49" i="25"/>
  <c r="N49" i="25"/>
  <c r="K49" i="25"/>
  <c r="H49" i="25"/>
  <c r="E49" i="25"/>
  <c r="Q48" i="25"/>
  <c r="N48" i="25"/>
  <c r="K48" i="25"/>
  <c r="H48" i="25"/>
  <c r="E48" i="25"/>
  <c r="Q47" i="25"/>
  <c r="N47" i="25"/>
  <c r="K47" i="25"/>
  <c r="H47" i="25"/>
  <c r="E47" i="25"/>
  <c r="P42" i="25"/>
  <c r="O42" i="25"/>
  <c r="M42" i="25"/>
  <c r="N42" i="25" s="1"/>
  <c r="J42" i="25"/>
  <c r="K42" i="25" s="1"/>
  <c r="G42" i="25"/>
  <c r="H42" i="25" s="1"/>
  <c r="D42" i="25"/>
  <c r="E42" i="25" s="1"/>
  <c r="Q45" i="25"/>
  <c r="N45" i="25"/>
  <c r="K45" i="25"/>
  <c r="H45" i="25"/>
  <c r="E45" i="25"/>
  <c r="Q44" i="25"/>
  <c r="N44" i="25"/>
  <c r="K44" i="25"/>
  <c r="H44" i="25"/>
  <c r="E44" i="25"/>
  <c r="Q43" i="25"/>
  <c r="N43" i="25"/>
  <c r="K43" i="25"/>
  <c r="H43" i="25"/>
  <c r="E43" i="25"/>
  <c r="P38" i="25"/>
  <c r="O38" i="25"/>
  <c r="M38" i="25"/>
  <c r="N38" i="25" s="1"/>
  <c r="J38" i="25"/>
  <c r="K38" i="25" s="1"/>
  <c r="G38" i="25"/>
  <c r="H38" i="25" s="1"/>
  <c r="D38" i="25"/>
  <c r="E38" i="25" s="1"/>
  <c r="Q41" i="25"/>
  <c r="N41" i="25"/>
  <c r="K41" i="25"/>
  <c r="H41" i="25"/>
  <c r="E41" i="25"/>
  <c r="Q40" i="25"/>
  <c r="N40" i="25"/>
  <c r="K40" i="25"/>
  <c r="H40" i="25"/>
  <c r="E40" i="25"/>
  <c r="Q39" i="25"/>
  <c r="N39" i="25"/>
  <c r="K39" i="25"/>
  <c r="H39" i="25"/>
  <c r="E39" i="25"/>
  <c r="Q27" i="25"/>
  <c r="N27" i="25"/>
  <c r="K27" i="25"/>
  <c r="H27" i="25"/>
  <c r="E27" i="25"/>
  <c r="Q26" i="25"/>
  <c r="N26" i="25"/>
  <c r="K26" i="25"/>
  <c r="H26" i="25"/>
  <c r="E26" i="25"/>
  <c r="Q25" i="25"/>
  <c r="N25" i="25"/>
  <c r="K25" i="25"/>
  <c r="H25" i="25"/>
  <c r="E25" i="25"/>
  <c r="P24" i="25"/>
  <c r="P37" i="25" s="1"/>
  <c r="Q37" i="25" s="1"/>
  <c r="M24" i="25"/>
  <c r="N24" i="25" s="1"/>
  <c r="J24" i="25"/>
  <c r="J37" i="25" s="1"/>
  <c r="K37" i="25" s="1"/>
  <c r="G24" i="25"/>
  <c r="H24" i="25" s="1"/>
  <c r="D24" i="25"/>
  <c r="D37" i="25" s="1"/>
  <c r="E37" i="25" s="1"/>
  <c r="Q23" i="25"/>
  <c r="N23" i="25"/>
  <c r="K23" i="25"/>
  <c r="H23" i="25"/>
  <c r="E23" i="25"/>
  <c r="Q22" i="25"/>
  <c r="N22" i="25"/>
  <c r="K22" i="25"/>
  <c r="H22" i="25"/>
  <c r="E22" i="25"/>
  <c r="P21" i="25"/>
  <c r="P36" i="25" s="1"/>
  <c r="Q36" i="25" s="1"/>
  <c r="M21" i="25"/>
  <c r="N21" i="25" s="1"/>
  <c r="J21" i="25"/>
  <c r="J36" i="25" s="1"/>
  <c r="K36" i="25" s="1"/>
  <c r="G21" i="25"/>
  <c r="H21" i="25" s="1"/>
  <c r="D21" i="25"/>
  <c r="D36" i="25" s="1"/>
  <c r="E36" i="25" s="1"/>
  <c r="Q20" i="25"/>
  <c r="N20" i="25"/>
  <c r="K20" i="25"/>
  <c r="H20" i="25"/>
  <c r="E20" i="25"/>
  <c r="Q19" i="25"/>
  <c r="N19" i="25"/>
  <c r="K19" i="25"/>
  <c r="H19" i="25"/>
  <c r="E19" i="25"/>
  <c r="P18" i="25"/>
  <c r="M18" i="25"/>
  <c r="J18" i="25"/>
  <c r="G18" i="25"/>
  <c r="D18" i="25"/>
  <c r="Q27" i="24"/>
  <c r="Q26" i="24"/>
  <c r="Q25" i="24"/>
  <c r="P24" i="24"/>
  <c r="Q24" i="24" s="1"/>
  <c r="Q23" i="24"/>
  <c r="Q22" i="24"/>
  <c r="P21" i="24"/>
  <c r="Q21" i="24" s="1"/>
  <c r="Q20" i="24"/>
  <c r="Q19" i="24"/>
  <c r="P18" i="24"/>
  <c r="N27" i="24"/>
  <c r="N26" i="24"/>
  <c r="N25" i="24"/>
  <c r="M24" i="24"/>
  <c r="N24" i="24" s="1"/>
  <c r="N23" i="24"/>
  <c r="N22" i="24"/>
  <c r="M21" i="24"/>
  <c r="N21" i="24" s="1"/>
  <c r="N20" i="24"/>
  <c r="N19" i="24"/>
  <c r="M18" i="24"/>
  <c r="K27" i="24"/>
  <c r="K26" i="24"/>
  <c r="K25" i="24"/>
  <c r="J24" i="24"/>
  <c r="K24" i="24" s="1"/>
  <c r="K23" i="24"/>
  <c r="K22" i="24"/>
  <c r="J21" i="24"/>
  <c r="K21" i="24" s="1"/>
  <c r="K20" i="24"/>
  <c r="K19" i="24"/>
  <c r="J18" i="24"/>
  <c r="H27" i="24"/>
  <c r="H26" i="24"/>
  <c r="H25" i="24"/>
  <c r="G24" i="24"/>
  <c r="H24" i="24" s="1"/>
  <c r="H23" i="24"/>
  <c r="H22" i="24"/>
  <c r="G21" i="24"/>
  <c r="H21" i="24" s="1"/>
  <c r="H20" i="24"/>
  <c r="H19" i="24"/>
  <c r="G18" i="24"/>
  <c r="E27" i="24"/>
  <c r="E26" i="24"/>
  <c r="E25" i="24"/>
  <c r="E23" i="24"/>
  <c r="E22" i="24"/>
  <c r="E20" i="24"/>
  <c r="E19" i="24"/>
  <c r="D24" i="24"/>
  <c r="E24" i="24" s="1"/>
  <c r="D21" i="24"/>
  <c r="E21" i="24" s="1"/>
  <c r="D18" i="24"/>
  <c r="E18" i="24" s="1"/>
  <c r="M50" i="24"/>
  <c r="N50" i="24" s="1"/>
  <c r="N53" i="24"/>
  <c r="N52" i="24"/>
  <c r="N51" i="24"/>
  <c r="P46" i="24"/>
  <c r="Q46" i="24" s="1"/>
  <c r="Q49" i="24"/>
  <c r="Q48" i="24"/>
  <c r="Q47" i="24"/>
  <c r="M46" i="24"/>
  <c r="N46" i="24" s="1"/>
  <c r="N49" i="24"/>
  <c r="N48" i="24"/>
  <c r="N47" i="24"/>
  <c r="M42" i="24"/>
  <c r="N42" i="24" s="1"/>
  <c r="N45" i="24"/>
  <c r="N44" i="24"/>
  <c r="N43" i="24"/>
  <c r="P42" i="24"/>
  <c r="Q45" i="24"/>
  <c r="Q44" i="24"/>
  <c r="Q43" i="24"/>
  <c r="Q41" i="24"/>
  <c r="Q40" i="24"/>
  <c r="Q39" i="24"/>
  <c r="M38" i="24"/>
  <c r="N41" i="24"/>
  <c r="N40" i="24"/>
  <c r="N39" i="24"/>
  <c r="J50" i="24"/>
  <c r="K50" i="24" s="1"/>
  <c r="K53" i="24"/>
  <c r="K52" i="24"/>
  <c r="K51" i="24"/>
  <c r="G50" i="24"/>
  <c r="H53" i="24"/>
  <c r="H52" i="24"/>
  <c r="H51" i="24"/>
  <c r="D50" i="24"/>
  <c r="E50" i="24" s="1"/>
  <c r="E53" i="24"/>
  <c r="E52" i="24"/>
  <c r="E51" i="24"/>
  <c r="J46" i="24"/>
  <c r="K46" i="24" s="1"/>
  <c r="K49" i="24"/>
  <c r="K48" i="24"/>
  <c r="K47" i="24"/>
  <c r="J42" i="24"/>
  <c r="K42" i="24" s="1"/>
  <c r="K45" i="24"/>
  <c r="K44" i="24"/>
  <c r="K43" i="24"/>
  <c r="G46" i="24"/>
  <c r="H46" i="24" s="1"/>
  <c r="H49" i="24"/>
  <c r="H48" i="24"/>
  <c r="H47" i="24"/>
  <c r="G42" i="24"/>
  <c r="H42" i="24" s="1"/>
  <c r="H45" i="24"/>
  <c r="H44" i="24"/>
  <c r="H43" i="24"/>
  <c r="D46" i="24"/>
  <c r="E46" i="24" s="1"/>
  <c r="E49" i="24"/>
  <c r="E48" i="24"/>
  <c r="E47" i="24"/>
  <c r="D42" i="24"/>
  <c r="E42" i="24" s="1"/>
  <c r="E45" i="24"/>
  <c r="E44" i="24"/>
  <c r="E43" i="24"/>
  <c r="J38" i="24"/>
  <c r="K38" i="24" s="1"/>
  <c r="K41" i="24"/>
  <c r="K40" i="24"/>
  <c r="K39" i="24"/>
  <c r="G38" i="24"/>
  <c r="H38" i="24" s="1"/>
  <c r="H41" i="24"/>
  <c r="H40" i="24"/>
  <c r="H39" i="24"/>
  <c r="D38" i="24"/>
  <c r="E38" i="24" s="1"/>
  <c r="E41" i="24"/>
  <c r="E40" i="24"/>
  <c r="E39" i="24"/>
  <c r="Q53" i="24"/>
  <c r="Q52" i="24"/>
  <c r="Q51" i="24"/>
  <c r="P50" i="24"/>
  <c r="Q50" i="24" s="1"/>
  <c r="O42" i="24"/>
  <c r="O38" i="24"/>
  <c r="C39" i="20"/>
  <c r="C38" i="20"/>
  <c r="C37" i="20"/>
  <c r="C36" i="20"/>
  <c r="E39" i="20"/>
  <c r="E38" i="20"/>
  <c r="E37" i="20"/>
  <c r="E36" i="20"/>
  <c r="G39" i="20"/>
  <c r="G38" i="20"/>
  <c r="G37" i="20"/>
  <c r="G36" i="20"/>
  <c r="I39" i="20"/>
  <c r="I38" i="20"/>
  <c r="I37" i="20"/>
  <c r="I36" i="20"/>
  <c r="K39" i="20"/>
  <c r="K38" i="20"/>
  <c r="K37" i="20"/>
  <c r="K36" i="20"/>
  <c r="K55" i="20"/>
  <c r="L59" i="20" s="1"/>
  <c r="I55" i="20"/>
  <c r="J59" i="20" s="1"/>
  <c r="G55" i="20"/>
  <c r="H57" i="20" s="1"/>
  <c r="E55" i="20"/>
  <c r="F59" i="20" s="1"/>
  <c r="C55" i="20"/>
  <c r="D57" i="20" s="1"/>
  <c r="K50" i="20"/>
  <c r="L54" i="20" s="1"/>
  <c r="I50" i="20"/>
  <c r="J52" i="20" s="1"/>
  <c r="G50" i="20"/>
  <c r="H54" i="20" s="1"/>
  <c r="E50" i="20"/>
  <c r="F54" i="20" s="1"/>
  <c r="C50" i="20"/>
  <c r="D54" i="20" s="1"/>
  <c r="K45" i="20"/>
  <c r="L49" i="20" s="1"/>
  <c r="I45" i="20"/>
  <c r="J49" i="20" s="1"/>
  <c r="G45" i="20"/>
  <c r="H49" i="20" s="1"/>
  <c r="E45" i="20"/>
  <c r="F49" i="20" s="1"/>
  <c r="C45" i="20"/>
  <c r="D47" i="20" s="1"/>
  <c r="K40" i="20"/>
  <c r="L42" i="20" s="1"/>
  <c r="I40" i="20"/>
  <c r="J44" i="20" s="1"/>
  <c r="G40" i="20"/>
  <c r="H44" i="20" s="1"/>
  <c r="E40" i="20"/>
  <c r="F44" i="20" s="1"/>
  <c r="C40" i="20"/>
  <c r="D44" i="20" s="1"/>
  <c r="K27" i="20"/>
  <c r="L29" i="20" s="1"/>
  <c r="K23" i="20"/>
  <c r="L24" i="20" s="1"/>
  <c r="K19" i="20"/>
  <c r="L21" i="20" s="1"/>
  <c r="I27" i="20"/>
  <c r="J29" i="20" s="1"/>
  <c r="I23" i="20"/>
  <c r="J24" i="20" s="1"/>
  <c r="I19" i="20"/>
  <c r="J21" i="20" s="1"/>
  <c r="G27" i="20"/>
  <c r="H29" i="20" s="1"/>
  <c r="G23" i="20"/>
  <c r="H24" i="20" s="1"/>
  <c r="G19" i="20"/>
  <c r="H21" i="20" s="1"/>
  <c r="E27" i="20"/>
  <c r="F29" i="20" s="1"/>
  <c r="E23" i="20"/>
  <c r="F24" i="20" s="1"/>
  <c r="E19" i="20"/>
  <c r="F21" i="20" s="1"/>
  <c r="C27" i="20"/>
  <c r="D29" i="20" s="1"/>
  <c r="C23" i="20"/>
  <c r="D24" i="20" s="1"/>
  <c r="C19" i="20"/>
  <c r="D21" i="20" s="1"/>
  <c r="Z21" i="8" l="1"/>
  <c r="Z23" i="8"/>
  <c r="X18" i="11"/>
  <c r="F57" i="20"/>
  <c r="I35" i="20"/>
  <c r="J37" i="20" s="1"/>
  <c r="X19" i="11"/>
  <c r="N37" i="20"/>
  <c r="N50" i="20"/>
  <c r="N40" i="20"/>
  <c r="N55" i="20"/>
  <c r="N45" i="20"/>
  <c r="N36" i="20"/>
  <c r="N39" i="20"/>
  <c r="N23" i="20"/>
  <c r="N19" i="20"/>
  <c r="Z33" i="12"/>
  <c r="T36" i="25"/>
  <c r="S34" i="25"/>
  <c r="T34" i="25" s="1"/>
  <c r="M28" i="24"/>
  <c r="N28" i="24" s="1"/>
  <c r="Q38" i="24"/>
  <c r="H50" i="24"/>
  <c r="N38" i="24"/>
  <c r="P28" i="24"/>
  <c r="Q28" i="24" s="1"/>
  <c r="P36" i="24"/>
  <c r="Q36" i="24" s="1"/>
  <c r="D35" i="24"/>
  <c r="E35" i="24" s="1"/>
  <c r="P37" i="24"/>
  <c r="Q37" i="24" s="1"/>
  <c r="M37" i="24"/>
  <c r="N37" i="24" s="1"/>
  <c r="P35" i="24"/>
  <c r="Q35" i="24" s="1"/>
  <c r="G37" i="24"/>
  <c r="H37" i="24" s="1"/>
  <c r="Q38" i="25"/>
  <c r="Q42" i="25"/>
  <c r="J28" i="25"/>
  <c r="K28" i="25" s="1"/>
  <c r="K21" i="25"/>
  <c r="X21" i="11"/>
  <c r="X23" i="11" s="1"/>
  <c r="X22" i="11"/>
  <c r="Z20" i="9"/>
  <c r="Z21" i="9"/>
  <c r="Z18" i="9"/>
  <c r="Z22" i="9"/>
  <c r="Z19" i="9"/>
  <c r="Z19" i="8"/>
  <c r="Z22" i="8"/>
  <c r="Z20" i="8"/>
  <c r="E24" i="25"/>
  <c r="D28" i="25"/>
  <c r="E28" i="25" s="1"/>
  <c r="E21" i="25"/>
  <c r="E18" i="25"/>
  <c r="D35" i="25"/>
  <c r="G28" i="25"/>
  <c r="H28" i="25" s="1"/>
  <c r="G37" i="25"/>
  <c r="H37" i="25" s="1"/>
  <c r="G36" i="25"/>
  <c r="H36" i="25" s="1"/>
  <c r="G35" i="25"/>
  <c r="K24" i="25"/>
  <c r="K18" i="25"/>
  <c r="J35" i="25"/>
  <c r="J34" i="25" s="1"/>
  <c r="K34" i="25" s="1"/>
  <c r="M28" i="25"/>
  <c r="N28" i="25" s="1"/>
  <c r="M37" i="25"/>
  <c r="N37" i="25" s="1"/>
  <c r="M36" i="25"/>
  <c r="N36" i="25" s="1"/>
  <c r="M35" i="25"/>
  <c r="N35" i="25" s="1"/>
  <c r="Q24" i="25"/>
  <c r="P28" i="25"/>
  <c r="Q28" i="25" s="1"/>
  <c r="Q21" i="25"/>
  <c r="P35" i="25"/>
  <c r="P34" i="25" s="1"/>
  <c r="Q34" i="25" s="1"/>
  <c r="Q18" i="25"/>
  <c r="D37" i="24"/>
  <c r="E37" i="24" s="1"/>
  <c r="D36" i="24"/>
  <c r="E36" i="24" s="1"/>
  <c r="D28" i="24"/>
  <c r="E28" i="24" s="1"/>
  <c r="G28" i="24"/>
  <c r="H28" i="24" s="1"/>
  <c r="G36" i="24"/>
  <c r="H36" i="24" s="1"/>
  <c r="G35" i="24"/>
  <c r="J37" i="24"/>
  <c r="K37" i="24" s="1"/>
  <c r="J36" i="24"/>
  <c r="K36" i="24" s="1"/>
  <c r="J28" i="24"/>
  <c r="K28" i="24" s="1"/>
  <c r="J35" i="24"/>
  <c r="M36" i="24"/>
  <c r="N36" i="24" s="1"/>
  <c r="M35" i="24"/>
  <c r="Q42" i="24"/>
  <c r="H18" i="25"/>
  <c r="N18" i="25"/>
  <c r="Q18" i="24"/>
  <c r="N18" i="24"/>
  <c r="K18" i="24"/>
  <c r="H18" i="24"/>
  <c r="C35" i="20"/>
  <c r="D37" i="20" s="1"/>
  <c r="D51" i="20"/>
  <c r="D52" i="20"/>
  <c r="D41" i="20"/>
  <c r="E35" i="20"/>
  <c r="F37" i="20" s="1"/>
  <c r="F51" i="20"/>
  <c r="F52" i="20"/>
  <c r="F46" i="20"/>
  <c r="F47" i="20"/>
  <c r="F42" i="20"/>
  <c r="F41" i="20"/>
  <c r="F56" i="20"/>
  <c r="G35" i="20"/>
  <c r="H37" i="20" s="1"/>
  <c r="H51" i="20"/>
  <c r="H52" i="20"/>
  <c r="H46" i="20"/>
  <c r="H47" i="20"/>
  <c r="H42" i="20"/>
  <c r="H41" i="20"/>
  <c r="H40" i="20" s="1"/>
  <c r="J47" i="20"/>
  <c r="J46" i="20"/>
  <c r="D36" i="20"/>
  <c r="D38" i="20"/>
  <c r="J57" i="20"/>
  <c r="J56" i="20"/>
  <c r="L52" i="20"/>
  <c r="L51" i="20"/>
  <c r="L46" i="20"/>
  <c r="L56" i="20"/>
  <c r="L57" i="20"/>
  <c r="K35" i="20"/>
  <c r="L39" i="20" s="1"/>
  <c r="L25" i="20"/>
  <c r="L20" i="20"/>
  <c r="L58" i="20"/>
  <c r="J58" i="20"/>
  <c r="H58" i="20"/>
  <c r="H59" i="20"/>
  <c r="H56" i="20"/>
  <c r="F58" i="20"/>
  <c r="D58" i="20"/>
  <c r="D59" i="20"/>
  <c r="D56" i="20"/>
  <c r="L53" i="20"/>
  <c r="J53" i="20"/>
  <c r="J54" i="20"/>
  <c r="J51" i="20"/>
  <c r="H53" i="20"/>
  <c r="F53" i="20"/>
  <c r="D53" i="20"/>
  <c r="L47" i="20"/>
  <c r="L48" i="20"/>
  <c r="J48" i="20"/>
  <c r="H48" i="20"/>
  <c r="F48" i="20"/>
  <c r="D48" i="20"/>
  <c r="D49" i="20"/>
  <c r="D46" i="20"/>
  <c r="D45" i="20" s="1"/>
  <c r="L43" i="20"/>
  <c r="L44" i="20"/>
  <c r="L41" i="20"/>
  <c r="L40" i="20" s="1"/>
  <c r="J41" i="20"/>
  <c r="J42" i="20"/>
  <c r="J43" i="20"/>
  <c r="H43" i="20"/>
  <c r="F43" i="20"/>
  <c r="D43" i="20"/>
  <c r="D42" i="20"/>
  <c r="L38" i="20"/>
  <c r="J39" i="20"/>
  <c r="J28" i="20"/>
  <c r="J27" i="20" s="1"/>
  <c r="F28" i="20"/>
  <c r="F27" i="20" s="1"/>
  <c r="D25" i="20"/>
  <c r="H25" i="20"/>
  <c r="D28" i="20"/>
  <c r="D27" i="20" s="1"/>
  <c r="F25" i="20"/>
  <c r="J25" i="20"/>
  <c r="L28" i="20"/>
  <c r="L27" i="20" s="1"/>
  <c r="H22" i="20"/>
  <c r="H28" i="20"/>
  <c r="H27" i="20" s="1"/>
  <c r="L22" i="20"/>
  <c r="L26" i="20"/>
  <c r="J22" i="20"/>
  <c r="J26" i="20"/>
  <c r="J20" i="20"/>
  <c r="H26" i="20"/>
  <c r="H20" i="20"/>
  <c r="F22" i="20"/>
  <c r="F26" i="20"/>
  <c r="F20" i="20"/>
  <c r="D22" i="20"/>
  <c r="D26" i="20"/>
  <c r="D20" i="20"/>
  <c r="W32" i="12"/>
  <c r="X32" i="12" s="1"/>
  <c r="W22" i="12"/>
  <c r="X22" i="12" s="1"/>
  <c r="W27" i="12"/>
  <c r="X27" i="12" s="1"/>
  <c r="W37" i="12"/>
  <c r="X37" i="12" s="1"/>
  <c r="W42" i="12"/>
  <c r="X42" i="12" s="1"/>
  <c r="X41" i="12"/>
  <c r="X40" i="12"/>
  <c r="X39" i="12"/>
  <c r="X36" i="12"/>
  <c r="X35" i="12"/>
  <c r="X34" i="12"/>
  <c r="X31" i="12"/>
  <c r="X30" i="12"/>
  <c r="X29" i="12"/>
  <c r="X26" i="12"/>
  <c r="X25" i="12"/>
  <c r="X24" i="12"/>
  <c r="X21" i="12"/>
  <c r="X20" i="12"/>
  <c r="X19" i="12"/>
  <c r="W28" i="18"/>
  <c r="X24" i="18" s="1"/>
  <c r="W34" i="18"/>
  <c r="X35" i="18" s="1"/>
  <c r="W38" i="18"/>
  <c r="X40" i="18" s="1"/>
  <c r="W42" i="18"/>
  <c r="X45" i="18" s="1"/>
  <c r="W46" i="18"/>
  <c r="X48" i="18" s="1"/>
  <c r="W50" i="18"/>
  <c r="X51" i="18" s="1"/>
  <c r="U42" i="6"/>
  <c r="V43" i="6" s="1"/>
  <c r="U38" i="6"/>
  <c r="V39" i="6" s="1"/>
  <c r="W50" i="6"/>
  <c r="X51" i="6" s="1"/>
  <c r="W46" i="6"/>
  <c r="X48" i="6" s="1"/>
  <c r="W42" i="6"/>
  <c r="X45" i="6" s="1"/>
  <c r="W38" i="6"/>
  <c r="X41" i="6" s="1"/>
  <c r="W34" i="6"/>
  <c r="X36" i="6" s="1"/>
  <c r="W28" i="6"/>
  <c r="X26" i="6" s="1"/>
  <c r="J36" i="20" l="1"/>
  <c r="D39" i="20"/>
  <c r="J19" i="20"/>
  <c r="J38" i="20"/>
  <c r="H39" i="20"/>
  <c r="D50" i="20"/>
  <c r="H38" i="20"/>
  <c r="F45" i="20"/>
  <c r="F39" i="20"/>
  <c r="Z18" i="8"/>
  <c r="F36" i="20"/>
  <c r="D19" i="20"/>
  <c r="D23" i="20"/>
  <c r="X22" i="18"/>
  <c r="X25" i="18"/>
  <c r="N35" i="20"/>
  <c r="X18" i="12"/>
  <c r="X18" i="18"/>
  <c r="X26" i="18"/>
  <c r="X21" i="18"/>
  <c r="X36" i="18"/>
  <c r="X19" i="18"/>
  <c r="X23" i="18"/>
  <c r="X27" i="18"/>
  <c r="X52" i="18"/>
  <c r="X37" i="18"/>
  <c r="X20" i="18"/>
  <c r="X53" i="18"/>
  <c r="P34" i="24"/>
  <c r="Q34" i="24" s="1"/>
  <c r="D34" i="24"/>
  <c r="E34" i="24" s="1"/>
  <c r="K35" i="25"/>
  <c r="Q35" i="25"/>
  <c r="X21" i="6"/>
  <c r="X22" i="6"/>
  <c r="X27" i="6"/>
  <c r="X37" i="6"/>
  <c r="X52" i="6"/>
  <c r="V40" i="6"/>
  <c r="V44" i="6"/>
  <c r="X24" i="6"/>
  <c r="X23" i="6"/>
  <c r="X53" i="6"/>
  <c r="V41" i="6"/>
  <c r="V45" i="6"/>
  <c r="X19" i="6"/>
  <c r="X25" i="6"/>
  <c r="X35" i="6"/>
  <c r="X47" i="6"/>
  <c r="X18" i="6"/>
  <c r="X20" i="6"/>
  <c r="E35" i="25"/>
  <c r="D34" i="25"/>
  <c r="E34" i="25" s="1"/>
  <c r="G34" i="25"/>
  <c r="H34" i="25" s="1"/>
  <c r="H35" i="25"/>
  <c r="M34" i="25"/>
  <c r="N34" i="25" s="1"/>
  <c r="H35" i="24"/>
  <c r="G34" i="24"/>
  <c r="H34" i="24" s="1"/>
  <c r="K35" i="24"/>
  <c r="J34" i="24"/>
  <c r="K34" i="24" s="1"/>
  <c r="M34" i="24"/>
  <c r="N34" i="24" s="1"/>
  <c r="N35" i="24"/>
  <c r="D35" i="20"/>
  <c r="D40" i="20"/>
  <c r="D55" i="20"/>
  <c r="F23" i="20"/>
  <c r="F38" i="20"/>
  <c r="F35" i="20"/>
  <c r="F19" i="20"/>
  <c r="F50" i="20"/>
  <c r="F40" i="20"/>
  <c r="F55" i="20"/>
  <c r="H23" i="20"/>
  <c r="H36" i="20"/>
  <c r="H19" i="20"/>
  <c r="H50" i="20"/>
  <c r="H45" i="20"/>
  <c r="H55" i="20"/>
  <c r="J23" i="20"/>
  <c r="J35" i="20"/>
  <c r="J50" i="20"/>
  <c r="J45" i="20"/>
  <c r="J40" i="20"/>
  <c r="J55" i="20"/>
  <c r="L50" i="20"/>
  <c r="L45" i="20"/>
  <c r="L55" i="20"/>
  <c r="L37" i="20"/>
  <c r="L36" i="20"/>
  <c r="L19" i="20"/>
  <c r="L23" i="20"/>
  <c r="X33" i="12"/>
  <c r="X28" i="12"/>
  <c r="X23" i="12"/>
  <c r="X38" i="12"/>
  <c r="X49" i="18"/>
  <c r="X44" i="18"/>
  <c r="X43" i="18"/>
  <c r="X39" i="18"/>
  <c r="X38" i="18" s="1"/>
  <c r="X41" i="18"/>
  <c r="X47" i="18"/>
  <c r="X49" i="6"/>
  <c r="X43" i="6"/>
  <c r="X44" i="6"/>
  <c r="X39" i="6"/>
  <c r="X40" i="6"/>
  <c r="V21" i="14"/>
  <c r="W21" i="14" s="1"/>
  <c r="W20" i="14"/>
  <c r="U20" i="14"/>
  <c r="S20" i="14"/>
  <c r="Q20" i="14"/>
  <c r="O20" i="14"/>
  <c r="M20" i="14"/>
  <c r="K20" i="14"/>
  <c r="I20" i="14"/>
  <c r="G20" i="14"/>
  <c r="E20" i="14"/>
  <c r="C20" i="14"/>
  <c r="W31" i="14"/>
  <c r="W30" i="14"/>
  <c r="W29" i="14"/>
  <c r="W28" i="14"/>
  <c r="W27" i="14"/>
  <c r="W26" i="14"/>
  <c r="W25" i="14"/>
  <c r="W24" i="14"/>
  <c r="W23" i="14"/>
  <c r="W22" i="14"/>
  <c r="W19" i="14"/>
  <c r="H35" i="20" l="1"/>
  <c r="X50" i="18"/>
  <c r="X34" i="18"/>
  <c r="X46" i="18"/>
  <c r="V42" i="6"/>
  <c r="X34" i="6"/>
  <c r="X46" i="6"/>
  <c r="X50" i="6"/>
  <c r="X42" i="6"/>
  <c r="L35" i="20"/>
  <c r="X42" i="18"/>
  <c r="X38" i="6"/>
  <c r="D22" i="11"/>
  <c r="U23" i="11"/>
  <c r="V21" i="11" s="1"/>
  <c r="S23" i="11"/>
  <c r="T20" i="11" s="1"/>
  <c r="Q23" i="11"/>
  <c r="R21" i="11" s="1"/>
  <c r="O23" i="11"/>
  <c r="P21" i="11" s="1"/>
  <c r="M23" i="11"/>
  <c r="K23" i="11"/>
  <c r="L19" i="11" s="1"/>
  <c r="I23" i="11"/>
  <c r="J20" i="11" s="1"/>
  <c r="G23" i="11"/>
  <c r="H20" i="11" s="1"/>
  <c r="E23" i="11"/>
  <c r="F21" i="11" s="1"/>
  <c r="V22" i="11"/>
  <c r="R22" i="11"/>
  <c r="R18" i="11"/>
  <c r="N22" i="11"/>
  <c r="N21" i="11"/>
  <c r="N20" i="11"/>
  <c r="N19" i="11"/>
  <c r="N18" i="11"/>
  <c r="H21" i="11"/>
  <c r="H19" i="11"/>
  <c r="H18" i="11"/>
  <c r="D19" i="11"/>
  <c r="D21" i="11"/>
  <c r="D20" i="11"/>
  <c r="D18" i="11"/>
  <c r="N20" i="10"/>
  <c r="L20" i="10"/>
  <c r="J20" i="10"/>
  <c r="H20" i="10"/>
  <c r="F20" i="10"/>
  <c r="D20" i="10"/>
  <c r="W18" i="10"/>
  <c r="X23" i="10" s="1"/>
  <c r="U18" i="10"/>
  <c r="V19" i="10" s="1"/>
  <c r="S18" i="10"/>
  <c r="T23" i="10" s="1"/>
  <c r="Q18" i="10"/>
  <c r="R23" i="10" s="1"/>
  <c r="O18" i="10"/>
  <c r="P23" i="10" s="1"/>
  <c r="M18" i="10"/>
  <c r="N23" i="10" s="1"/>
  <c r="K18" i="10"/>
  <c r="L21" i="10" s="1"/>
  <c r="I18" i="10"/>
  <c r="J22" i="10" s="1"/>
  <c r="G18" i="10"/>
  <c r="H23" i="10" s="1"/>
  <c r="E18" i="10"/>
  <c r="F18" i="10" s="1"/>
  <c r="T21" i="10"/>
  <c r="F20" i="9"/>
  <c r="D20" i="9"/>
  <c r="P18" i="10" l="1"/>
  <c r="J21" i="11"/>
  <c r="V18" i="11"/>
  <c r="R18" i="10"/>
  <c r="T18" i="10"/>
  <c r="H22" i="11"/>
  <c r="H23" i="11" s="1"/>
  <c r="V19" i="11"/>
  <c r="V23" i="11" s="1"/>
  <c r="V20" i="11"/>
  <c r="T20" i="10"/>
  <c r="J22" i="11"/>
  <c r="R19" i="11"/>
  <c r="J19" i="11"/>
  <c r="L22" i="11"/>
  <c r="R20" i="11"/>
  <c r="R23" i="11" s="1"/>
  <c r="J18" i="11"/>
  <c r="J23" i="11" s="1"/>
  <c r="R21" i="10"/>
  <c r="R19" i="10"/>
  <c r="R20" i="10"/>
  <c r="L18" i="11"/>
  <c r="T19" i="11"/>
  <c r="L20" i="11"/>
  <c r="T21" i="11"/>
  <c r="L21" i="11"/>
  <c r="T18" i="11"/>
  <c r="T22" i="11"/>
  <c r="D23" i="11"/>
  <c r="P20" i="11"/>
  <c r="P18" i="11"/>
  <c r="P22" i="11"/>
  <c r="P19" i="11"/>
  <c r="N23" i="11"/>
  <c r="F18" i="11"/>
  <c r="F22" i="11"/>
  <c r="F20" i="11"/>
  <c r="F19" i="11"/>
  <c r="H22" i="10"/>
  <c r="P20" i="10"/>
  <c r="P19" i="10"/>
  <c r="N18" i="10"/>
  <c r="N22" i="10"/>
  <c r="J21" i="10"/>
  <c r="F19" i="10"/>
  <c r="X19" i="10"/>
  <c r="X22" i="10"/>
  <c r="V21" i="10"/>
  <c r="V20" i="10"/>
  <c r="V23" i="10"/>
  <c r="V22" i="10"/>
  <c r="R22" i="10"/>
  <c r="P22" i="10"/>
  <c r="N19" i="10"/>
  <c r="N21" i="10"/>
  <c r="L23" i="10"/>
  <c r="J23" i="10"/>
  <c r="H19" i="10"/>
  <c r="H18" i="10"/>
  <c r="F21" i="10"/>
  <c r="F23" i="10"/>
  <c r="C18" i="10"/>
  <c r="D18" i="10" s="1"/>
  <c r="X18" i="10"/>
  <c r="V18" i="10"/>
  <c r="L18" i="10"/>
  <c r="J19" i="10"/>
  <c r="J18" i="10"/>
  <c r="F22" i="10"/>
  <c r="X20" i="10"/>
  <c r="L22" i="10"/>
  <c r="T22" i="10"/>
  <c r="L19" i="10"/>
  <c r="T19" i="10"/>
  <c r="H21" i="10"/>
  <c r="P21" i="10"/>
  <c r="X21" i="10"/>
  <c r="L23" i="11" l="1"/>
  <c r="T23" i="11"/>
  <c r="P23" i="11"/>
  <c r="F23" i="11"/>
  <c r="D23" i="10"/>
  <c r="D22" i="10"/>
  <c r="D21" i="10"/>
  <c r="D19" i="10"/>
  <c r="D24" i="21" l="1"/>
  <c r="F24" i="21"/>
  <c r="H24" i="21"/>
  <c r="D25" i="21"/>
  <c r="F25" i="21"/>
  <c r="H25" i="21"/>
  <c r="D26" i="21"/>
  <c r="F26" i="21"/>
  <c r="H26" i="21"/>
  <c r="D27" i="21"/>
  <c r="F27" i="21"/>
  <c r="H27" i="21"/>
  <c r="D28" i="21"/>
  <c r="F28" i="21"/>
  <c r="H28" i="21"/>
  <c r="D29" i="21"/>
  <c r="F29" i="21"/>
  <c r="H29" i="21"/>
  <c r="P18" i="21"/>
  <c r="R18" i="21"/>
  <c r="T18" i="21"/>
  <c r="V42" i="21"/>
  <c r="V47" i="21"/>
  <c r="V46" i="21"/>
  <c r="V45" i="21"/>
  <c r="V44" i="21"/>
  <c r="V43" i="21"/>
  <c r="V41" i="21"/>
  <c r="V40" i="21"/>
  <c r="V39" i="21"/>
  <c r="V38" i="21"/>
  <c r="V37" i="21"/>
  <c r="V36" i="21"/>
  <c r="V35" i="21"/>
  <c r="V34" i="21"/>
  <c r="V33" i="21"/>
  <c r="V32" i="21"/>
  <c r="V31" i="21"/>
  <c r="V30" i="21"/>
  <c r="V29" i="21"/>
  <c r="V28" i="21"/>
  <c r="V27" i="21"/>
  <c r="V26" i="21"/>
  <c r="V25" i="21"/>
  <c r="V24" i="21"/>
  <c r="V23" i="21"/>
  <c r="V22" i="21"/>
  <c r="V21" i="21"/>
  <c r="V20" i="21"/>
  <c r="V19" i="21"/>
  <c r="V18" i="21"/>
  <c r="T47" i="21"/>
  <c r="T46" i="21"/>
  <c r="T45" i="21"/>
  <c r="T44" i="21"/>
  <c r="T43" i="21"/>
  <c r="T42" i="21"/>
  <c r="T41" i="21"/>
  <c r="T40" i="21"/>
  <c r="T39" i="21"/>
  <c r="T38" i="21"/>
  <c r="T37" i="21"/>
  <c r="T36" i="21"/>
  <c r="T35" i="21"/>
  <c r="T34" i="21"/>
  <c r="T33" i="21"/>
  <c r="T32" i="21"/>
  <c r="T31" i="21"/>
  <c r="T30" i="21"/>
  <c r="T29" i="21"/>
  <c r="T28" i="21"/>
  <c r="T27" i="21"/>
  <c r="T26" i="21"/>
  <c r="T25" i="21"/>
  <c r="T24" i="21"/>
  <c r="T23" i="21"/>
  <c r="T22" i="21"/>
  <c r="T21" i="21"/>
  <c r="T20" i="21"/>
  <c r="T19"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P47" i="21"/>
  <c r="P46" i="21"/>
  <c r="P45" i="21"/>
  <c r="P44" i="21"/>
  <c r="P43" i="21"/>
  <c r="P42" i="21"/>
  <c r="P41" i="21"/>
  <c r="P40" i="21"/>
  <c r="P39" i="21"/>
  <c r="P38" i="21"/>
  <c r="P37" i="21"/>
  <c r="P36" i="21"/>
  <c r="P35" i="21"/>
  <c r="P34" i="21"/>
  <c r="P33" i="21"/>
  <c r="P32" i="21"/>
  <c r="P31" i="21"/>
  <c r="P30" i="21"/>
  <c r="P29" i="21"/>
  <c r="P28" i="21"/>
  <c r="P27" i="21"/>
  <c r="P26" i="21"/>
  <c r="P25" i="21"/>
  <c r="P24" i="21"/>
  <c r="P23" i="21"/>
  <c r="P22" i="21"/>
  <c r="P21" i="21"/>
  <c r="P20" i="21"/>
  <c r="P19" i="21"/>
  <c r="N47" i="21"/>
  <c r="N46" i="21"/>
  <c r="N45" i="21"/>
  <c r="N44" i="21"/>
  <c r="N43" i="21"/>
  <c r="N42" i="21"/>
  <c r="N41" i="21"/>
  <c r="N40" i="21"/>
  <c r="N39" i="21"/>
  <c r="N38" i="21"/>
  <c r="N37" i="21"/>
  <c r="N36" i="21"/>
  <c r="N35" i="21"/>
  <c r="N34" i="21"/>
  <c r="N33" i="21"/>
  <c r="N32" i="21"/>
  <c r="N31" i="21"/>
  <c r="N30" i="21"/>
  <c r="N29" i="21"/>
  <c r="N28" i="21"/>
  <c r="N27" i="21"/>
  <c r="N26" i="21"/>
  <c r="N25" i="21"/>
  <c r="N24" i="21"/>
  <c r="N23" i="21"/>
  <c r="N22" i="21"/>
  <c r="N21" i="21"/>
  <c r="N20" i="21"/>
  <c r="N19" i="21"/>
  <c r="N18" i="21"/>
  <c r="L47" i="21"/>
  <c r="L46" i="21"/>
  <c r="L45" i="21"/>
  <c r="L44" i="21"/>
  <c r="L43" i="21"/>
  <c r="L42" i="21"/>
  <c r="L41" i="21"/>
  <c r="L40" i="21"/>
  <c r="L39" i="21"/>
  <c r="L38" i="21"/>
  <c r="L37" i="21"/>
  <c r="L36" i="21"/>
  <c r="L35" i="21"/>
  <c r="L34" i="21"/>
  <c r="L33" i="21"/>
  <c r="L32" i="21"/>
  <c r="L31" i="21"/>
  <c r="L30" i="21"/>
  <c r="L29" i="21"/>
  <c r="L28" i="21"/>
  <c r="L27" i="21"/>
  <c r="L26" i="21"/>
  <c r="L25" i="21"/>
  <c r="L24" i="21"/>
  <c r="L23" i="21"/>
  <c r="L22" i="21"/>
  <c r="L21" i="21"/>
  <c r="L20" i="21"/>
  <c r="L19" i="21"/>
  <c r="L1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H47" i="21"/>
  <c r="H46" i="21"/>
  <c r="H45" i="21"/>
  <c r="H44" i="21"/>
  <c r="H43" i="21"/>
  <c r="H42" i="21"/>
  <c r="H41" i="21"/>
  <c r="H40" i="21"/>
  <c r="H39" i="21"/>
  <c r="H38" i="21"/>
  <c r="H37" i="21"/>
  <c r="H36" i="21"/>
  <c r="H35" i="21"/>
  <c r="H34" i="21"/>
  <c r="H33" i="21"/>
  <c r="H32" i="21"/>
  <c r="H31" i="21"/>
  <c r="H30" i="21"/>
  <c r="H23" i="21"/>
  <c r="H22" i="21"/>
  <c r="H21" i="21"/>
  <c r="H20" i="21"/>
  <c r="H19" i="21"/>
  <c r="H18" i="21"/>
  <c r="F47" i="21"/>
  <c r="F46" i="21"/>
  <c r="F45" i="21"/>
  <c r="F44" i="21"/>
  <c r="F43" i="21"/>
  <c r="F42" i="21"/>
  <c r="F41" i="21"/>
  <c r="F40" i="21"/>
  <c r="F39" i="21"/>
  <c r="F38" i="21"/>
  <c r="F37" i="21"/>
  <c r="F36" i="21"/>
  <c r="F35" i="21"/>
  <c r="F34" i="21"/>
  <c r="F33" i="21"/>
  <c r="F32" i="21"/>
  <c r="F31" i="21"/>
  <c r="F30" i="21"/>
  <c r="F23" i="21"/>
  <c r="F22" i="21"/>
  <c r="F21" i="21"/>
  <c r="F20" i="21"/>
  <c r="F19" i="21"/>
  <c r="F18" i="21"/>
  <c r="D47" i="21"/>
  <c r="D46" i="21"/>
  <c r="D45" i="21"/>
  <c r="D44" i="21"/>
  <c r="D43" i="21"/>
  <c r="D42" i="21"/>
  <c r="D41" i="21"/>
  <c r="D40" i="21"/>
  <c r="D39" i="21"/>
  <c r="D38" i="21"/>
  <c r="D37" i="21"/>
  <c r="D36" i="21"/>
  <c r="D35" i="21"/>
  <c r="D34" i="21"/>
  <c r="D33" i="21"/>
  <c r="D32" i="21"/>
  <c r="D31" i="21"/>
  <c r="D30" i="21"/>
  <c r="D23" i="21"/>
  <c r="D22" i="21"/>
  <c r="D21" i="21"/>
  <c r="D20" i="21"/>
  <c r="D19" i="21"/>
  <c r="D18" i="21"/>
  <c r="E18" i="12"/>
  <c r="C18" i="12"/>
  <c r="C23" i="12"/>
  <c r="C28" i="12"/>
  <c r="C33" i="12"/>
  <c r="C38" i="12"/>
  <c r="E38" i="12"/>
  <c r="E33" i="12"/>
  <c r="E28" i="12"/>
  <c r="E23" i="12"/>
  <c r="G18" i="12"/>
  <c r="G23" i="12"/>
  <c r="H27" i="12" s="1"/>
  <c r="G28" i="12"/>
  <c r="G33" i="12"/>
  <c r="G38" i="12"/>
  <c r="I38" i="12"/>
  <c r="I33" i="12"/>
  <c r="I28" i="12"/>
  <c r="I23" i="12"/>
  <c r="I18" i="12"/>
  <c r="K18" i="12"/>
  <c r="K23" i="12"/>
  <c r="K28" i="12"/>
  <c r="K33" i="12"/>
  <c r="K38" i="12"/>
  <c r="M38" i="12"/>
  <c r="M33" i="12"/>
  <c r="M28" i="12"/>
  <c r="M23" i="12"/>
  <c r="M18" i="12"/>
  <c r="O18" i="12"/>
  <c r="O23" i="12"/>
  <c r="O28" i="12"/>
  <c r="O33" i="12"/>
  <c r="O38" i="12"/>
  <c r="Q38" i="12"/>
  <c r="Q33" i="12"/>
  <c r="Q28" i="12"/>
  <c r="Q23" i="12"/>
  <c r="Q18" i="12"/>
  <c r="S33" i="12"/>
  <c r="S28" i="12"/>
  <c r="S23" i="12"/>
  <c r="S18" i="12"/>
  <c r="U31" i="14"/>
  <c r="U30" i="14"/>
  <c r="U29" i="14"/>
  <c r="U28" i="14"/>
  <c r="U27" i="14"/>
  <c r="U26" i="14"/>
  <c r="U25" i="14"/>
  <c r="U24" i="14"/>
  <c r="U23" i="14"/>
  <c r="U22" i="14"/>
  <c r="U19" i="14"/>
  <c r="S31" i="14"/>
  <c r="S30" i="14"/>
  <c r="S29" i="14"/>
  <c r="S28" i="14"/>
  <c r="S27" i="14"/>
  <c r="S26" i="14"/>
  <c r="S25" i="14"/>
  <c r="S24" i="14"/>
  <c r="S23" i="14"/>
  <c r="S22" i="14"/>
  <c r="S19" i="14"/>
  <c r="Q31" i="14"/>
  <c r="Q30" i="14"/>
  <c r="Q29" i="14"/>
  <c r="Q28" i="14"/>
  <c r="Q27" i="14"/>
  <c r="Q26" i="14"/>
  <c r="Q25" i="14"/>
  <c r="Q24" i="14"/>
  <c r="Q23" i="14"/>
  <c r="Q22" i="14"/>
  <c r="Q19" i="14"/>
  <c r="O31" i="14"/>
  <c r="O30" i="14"/>
  <c r="O29" i="14"/>
  <c r="O28" i="14"/>
  <c r="O27" i="14"/>
  <c r="O26" i="14"/>
  <c r="O25" i="14"/>
  <c r="O24" i="14"/>
  <c r="O23" i="14"/>
  <c r="O22" i="14"/>
  <c r="O19" i="14"/>
  <c r="M31" i="14"/>
  <c r="M30" i="14"/>
  <c r="M29" i="14"/>
  <c r="M28" i="14"/>
  <c r="M27" i="14"/>
  <c r="M26" i="14"/>
  <c r="M25" i="14"/>
  <c r="M24" i="14"/>
  <c r="M23" i="14"/>
  <c r="M22" i="14"/>
  <c r="M19" i="14"/>
  <c r="K31" i="14"/>
  <c r="K30" i="14"/>
  <c r="K29" i="14"/>
  <c r="K28" i="14"/>
  <c r="K27" i="14"/>
  <c r="K26" i="14"/>
  <c r="K25" i="14"/>
  <c r="K24" i="14"/>
  <c r="K23" i="14"/>
  <c r="K22" i="14"/>
  <c r="K19" i="14"/>
  <c r="I31" i="14"/>
  <c r="I30" i="14"/>
  <c r="I29" i="14"/>
  <c r="I28" i="14"/>
  <c r="I27" i="14"/>
  <c r="I26" i="14"/>
  <c r="I25" i="14"/>
  <c r="I24" i="14"/>
  <c r="I23" i="14"/>
  <c r="I22" i="14"/>
  <c r="I19" i="14"/>
  <c r="G31" i="14"/>
  <c r="G30" i="14"/>
  <c r="G29" i="14"/>
  <c r="G28" i="14"/>
  <c r="G27" i="14"/>
  <c r="G26" i="14"/>
  <c r="G25" i="14"/>
  <c r="G24" i="14"/>
  <c r="G23" i="14"/>
  <c r="G22" i="14"/>
  <c r="G19" i="14"/>
  <c r="E31" i="14"/>
  <c r="E30" i="14"/>
  <c r="E29" i="14"/>
  <c r="E28" i="14"/>
  <c r="E27" i="14"/>
  <c r="E26" i="14"/>
  <c r="E25" i="14"/>
  <c r="E24" i="14"/>
  <c r="E23" i="14"/>
  <c r="E22" i="14"/>
  <c r="E19" i="14"/>
  <c r="C31" i="14"/>
  <c r="C30" i="14"/>
  <c r="C29" i="14"/>
  <c r="C28" i="14"/>
  <c r="C27" i="14"/>
  <c r="C26" i="14"/>
  <c r="C25" i="14"/>
  <c r="C24" i="14"/>
  <c r="C23" i="14"/>
  <c r="C22" i="14"/>
  <c r="C19" i="14"/>
  <c r="D42" i="12" l="1"/>
  <c r="D41" i="12"/>
  <c r="D40" i="12"/>
  <c r="D39" i="12"/>
  <c r="D37" i="12"/>
  <c r="D36" i="12"/>
  <c r="D35" i="12"/>
  <c r="D34" i="12"/>
  <c r="D32" i="12"/>
  <c r="D31" i="12"/>
  <c r="D30" i="12"/>
  <c r="D29" i="12"/>
  <c r="D27" i="12"/>
  <c r="D26" i="12"/>
  <c r="D25" i="12"/>
  <c r="D24" i="12"/>
  <c r="D22" i="12"/>
  <c r="D21" i="12"/>
  <c r="D20" i="12"/>
  <c r="D19" i="12"/>
  <c r="F42" i="12"/>
  <c r="F41" i="12"/>
  <c r="F40" i="12"/>
  <c r="F39" i="12"/>
  <c r="F37" i="12"/>
  <c r="F36" i="12"/>
  <c r="F35" i="12"/>
  <c r="F34" i="12"/>
  <c r="F32" i="12"/>
  <c r="F31" i="12"/>
  <c r="F30" i="12"/>
  <c r="F29" i="12"/>
  <c r="F27" i="12"/>
  <c r="F26" i="12"/>
  <c r="F25" i="12"/>
  <c r="F24" i="12"/>
  <c r="F22" i="12"/>
  <c r="F21" i="12"/>
  <c r="F20" i="12"/>
  <c r="F19" i="12"/>
  <c r="H42" i="12"/>
  <c r="H41" i="12"/>
  <c r="H40" i="12"/>
  <c r="H39" i="12"/>
  <c r="H37" i="12"/>
  <c r="H36" i="12"/>
  <c r="H35" i="12"/>
  <c r="H34" i="12"/>
  <c r="H32" i="12"/>
  <c r="H31" i="12"/>
  <c r="H30" i="12"/>
  <c r="H29" i="12"/>
  <c r="H26" i="12"/>
  <c r="H25" i="12"/>
  <c r="H24" i="12"/>
  <c r="H22" i="12"/>
  <c r="H21" i="12"/>
  <c r="H20" i="12"/>
  <c r="H19" i="12"/>
  <c r="J42" i="12"/>
  <c r="J41" i="12"/>
  <c r="J40" i="12"/>
  <c r="J39" i="12"/>
  <c r="J37" i="12"/>
  <c r="J36" i="12"/>
  <c r="J35" i="12"/>
  <c r="J34" i="12"/>
  <c r="J32" i="12"/>
  <c r="J31" i="12"/>
  <c r="J30" i="12"/>
  <c r="J29" i="12"/>
  <c r="J27" i="12"/>
  <c r="J26" i="12"/>
  <c r="J25" i="12"/>
  <c r="J24" i="12"/>
  <c r="J22" i="12"/>
  <c r="J21" i="12"/>
  <c r="J20" i="12"/>
  <c r="J19" i="12"/>
  <c r="L42" i="12"/>
  <c r="L41" i="12"/>
  <c r="L40" i="12"/>
  <c r="L39" i="12"/>
  <c r="L37" i="12"/>
  <c r="L36" i="12"/>
  <c r="L35" i="12"/>
  <c r="L34" i="12"/>
  <c r="L32" i="12"/>
  <c r="L31" i="12"/>
  <c r="L30" i="12"/>
  <c r="L29" i="12"/>
  <c r="L27" i="12"/>
  <c r="L26" i="12"/>
  <c r="L25" i="12"/>
  <c r="L24" i="12"/>
  <c r="L22" i="12"/>
  <c r="L21" i="12"/>
  <c r="L20" i="12"/>
  <c r="L19" i="12"/>
  <c r="N42" i="12"/>
  <c r="N41" i="12"/>
  <c r="N40" i="12"/>
  <c r="N39" i="12"/>
  <c r="N37" i="12"/>
  <c r="N36" i="12"/>
  <c r="N35" i="12"/>
  <c r="N34" i="12"/>
  <c r="N32" i="12"/>
  <c r="N31" i="12"/>
  <c r="N30" i="12"/>
  <c r="N29" i="12"/>
  <c r="N27" i="12"/>
  <c r="N26" i="12"/>
  <c r="N25" i="12"/>
  <c r="N24" i="12"/>
  <c r="N22" i="12"/>
  <c r="N21" i="12"/>
  <c r="N20" i="12"/>
  <c r="N19" i="12"/>
  <c r="P42" i="12"/>
  <c r="P41" i="12"/>
  <c r="P40" i="12"/>
  <c r="P39" i="12"/>
  <c r="P37" i="12"/>
  <c r="P36" i="12"/>
  <c r="P35" i="12"/>
  <c r="P34" i="12"/>
  <c r="P32" i="12"/>
  <c r="P31" i="12"/>
  <c r="P30" i="12"/>
  <c r="P29" i="12"/>
  <c r="P27" i="12"/>
  <c r="P26" i="12"/>
  <c r="P25" i="12"/>
  <c r="P24" i="12"/>
  <c r="P22" i="12"/>
  <c r="P21" i="12"/>
  <c r="P20" i="12"/>
  <c r="P19" i="12"/>
  <c r="R42" i="12"/>
  <c r="R41" i="12"/>
  <c r="R40" i="12"/>
  <c r="R39" i="12"/>
  <c r="R37" i="12"/>
  <c r="R36" i="12"/>
  <c r="R35" i="12"/>
  <c r="R34" i="12"/>
  <c r="R32" i="12"/>
  <c r="R31" i="12"/>
  <c r="R30" i="12"/>
  <c r="R29" i="12"/>
  <c r="R27" i="12"/>
  <c r="R26" i="12"/>
  <c r="R25" i="12"/>
  <c r="R24" i="12"/>
  <c r="R22" i="12"/>
  <c r="R21" i="12"/>
  <c r="R20" i="12"/>
  <c r="R19" i="12"/>
  <c r="T42" i="12"/>
  <c r="T41" i="12"/>
  <c r="T40" i="12"/>
  <c r="T39" i="12"/>
  <c r="T37" i="12"/>
  <c r="T36" i="12"/>
  <c r="T35" i="12"/>
  <c r="T34" i="12"/>
  <c r="T32" i="12"/>
  <c r="T31" i="12"/>
  <c r="T30" i="12"/>
  <c r="T29" i="12"/>
  <c r="T27" i="12"/>
  <c r="T26" i="12"/>
  <c r="T25" i="12"/>
  <c r="T24" i="12"/>
  <c r="T22" i="12"/>
  <c r="T21" i="12"/>
  <c r="T20" i="12"/>
  <c r="T19" i="12"/>
  <c r="V42" i="12"/>
  <c r="V41" i="12"/>
  <c r="V40" i="12"/>
  <c r="V39" i="12"/>
  <c r="V37" i="12"/>
  <c r="V36" i="12"/>
  <c r="V35" i="12"/>
  <c r="V34" i="12"/>
  <c r="V32" i="12"/>
  <c r="V31" i="12"/>
  <c r="V30" i="12"/>
  <c r="V29" i="12"/>
  <c r="V27" i="12"/>
  <c r="V26" i="12"/>
  <c r="V25" i="12"/>
  <c r="V24" i="12"/>
  <c r="V22" i="12"/>
  <c r="V21" i="12"/>
  <c r="V20" i="12"/>
  <c r="V19" i="12"/>
  <c r="R18" i="12" l="1"/>
  <c r="R33" i="12"/>
  <c r="R28" i="12"/>
  <c r="R23" i="12"/>
  <c r="R38" i="12"/>
  <c r="V23" i="12"/>
  <c r="V33" i="12"/>
  <c r="T18" i="12"/>
  <c r="T33" i="12"/>
  <c r="P18" i="12"/>
  <c r="P28" i="12"/>
  <c r="P33" i="12"/>
  <c r="P38" i="12"/>
  <c r="N23" i="12"/>
  <c r="N28" i="12"/>
  <c r="N33" i="12"/>
  <c r="L18" i="12"/>
  <c r="L23" i="12"/>
  <c r="L33" i="12"/>
  <c r="L38" i="12"/>
  <c r="J18" i="12"/>
  <c r="J23" i="12"/>
  <c r="J28" i="12"/>
  <c r="J33" i="12"/>
  <c r="J38" i="12"/>
  <c r="H18" i="12"/>
  <c r="H23" i="12"/>
  <c r="H28" i="12"/>
  <c r="H33" i="12"/>
  <c r="H38" i="12"/>
  <c r="F23" i="12"/>
  <c r="F28" i="12"/>
  <c r="F33" i="12"/>
  <c r="F38" i="12"/>
  <c r="D18" i="12"/>
  <c r="D23" i="12"/>
  <c r="D33" i="12"/>
  <c r="D38" i="12"/>
  <c r="V18" i="12"/>
  <c r="V28" i="12"/>
  <c r="V38" i="12"/>
  <c r="T23" i="12"/>
  <c r="T38" i="12"/>
  <c r="D28" i="12"/>
  <c r="F18" i="12"/>
  <c r="L28" i="12"/>
  <c r="N18" i="12"/>
  <c r="N38" i="12"/>
  <c r="P23" i="12"/>
  <c r="T28" i="12"/>
  <c r="D24" i="18"/>
  <c r="J27" i="18"/>
  <c r="J26" i="18"/>
  <c r="H27" i="18"/>
  <c r="H26" i="18"/>
  <c r="F27" i="18"/>
  <c r="F26" i="18"/>
  <c r="D27" i="18"/>
  <c r="D26" i="18"/>
  <c r="T21" i="14" l="1"/>
  <c r="U21" i="14" s="1"/>
  <c r="D21" i="14"/>
  <c r="E21" i="14" s="1"/>
  <c r="F21" i="14"/>
  <c r="G21" i="14" s="1"/>
  <c r="H21" i="14"/>
  <c r="I21" i="14" s="1"/>
  <c r="J21" i="14"/>
  <c r="K21" i="14" s="1"/>
  <c r="L21" i="14"/>
  <c r="M21" i="14" s="1"/>
  <c r="N21" i="14"/>
  <c r="O21" i="14" s="1"/>
  <c r="P21" i="14"/>
  <c r="Q21" i="14" s="1"/>
  <c r="R21" i="14"/>
  <c r="S21" i="14" s="1"/>
  <c r="B21" i="14"/>
  <c r="C21" i="14" s="1"/>
  <c r="W18" i="8" l="1"/>
  <c r="X23" i="8" s="1"/>
  <c r="X20" i="8" l="1"/>
  <c r="X19" i="8"/>
  <c r="X21" i="8"/>
  <c r="X22" i="8"/>
  <c r="K18" i="9"/>
  <c r="C18" i="9"/>
  <c r="E18" i="9"/>
  <c r="G18" i="9"/>
  <c r="I18" i="9"/>
  <c r="M18" i="9"/>
  <c r="O18" i="9"/>
  <c r="Q18" i="9"/>
  <c r="S18" i="9"/>
  <c r="U18" i="9"/>
  <c r="W18" i="9"/>
  <c r="E18" i="8"/>
  <c r="G18" i="8"/>
  <c r="I18" i="8"/>
  <c r="K18" i="8"/>
  <c r="M18" i="8"/>
  <c r="O18" i="8"/>
  <c r="S18" i="8"/>
  <c r="U18" i="8"/>
  <c r="C18" i="8"/>
  <c r="R18" i="9" l="1"/>
  <c r="R20" i="9"/>
  <c r="R23" i="9"/>
  <c r="R21" i="9"/>
  <c r="R19" i="9"/>
  <c r="R22" i="9"/>
  <c r="P22" i="9"/>
  <c r="P21" i="9"/>
  <c r="P19" i="9"/>
  <c r="P18" i="9"/>
  <c r="P20" i="9"/>
  <c r="P23" i="9"/>
  <c r="V18" i="9"/>
  <c r="V20" i="9"/>
  <c r="V19" i="9"/>
  <c r="V21" i="9"/>
  <c r="V23" i="9"/>
  <c r="V22" i="9"/>
  <c r="N18" i="9"/>
  <c r="N20" i="9"/>
  <c r="N23" i="9"/>
  <c r="N21" i="9"/>
  <c r="N19" i="9"/>
  <c r="N22" i="9"/>
  <c r="X22" i="9"/>
  <c r="X21" i="9"/>
  <c r="X18" i="9"/>
  <c r="X20" i="9"/>
  <c r="X23" i="9"/>
  <c r="X19" i="9"/>
  <c r="T22" i="9"/>
  <c r="T21" i="9"/>
  <c r="T19" i="9"/>
  <c r="T18" i="9"/>
  <c r="T20" i="9"/>
  <c r="T23" i="9"/>
  <c r="J18" i="9"/>
  <c r="J20" i="9"/>
  <c r="J23" i="9"/>
  <c r="J21" i="9"/>
  <c r="J19" i="9"/>
  <c r="J22" i="9"/>
  <c r="L22" i="9"/>
  <c r="L21" i="9"/>
  <c r="L19" i="9"/>
  <c r="L18" i="9"/>
  <c r="L20" i="9"/>
  <c r="L23" i="9"/>
  <c r="H22" i="9"/>
  <c r="H21" i="9"/>
  <c r="H19" i="9"/>
  <c r="H18" i="9"/>
  <c r="H20" i="9"/>
  <c r="H23" i="9"/>
  <c r="H20" i="8"/>
  <c r="H19" i="8"/>
  <c r="H21" i="8"/>
  <c r="H22" i="8"/>
  <c r="V22" i="8"/>
  <c r="V20" i="8"/>
  <c r="V21" i="8"/>
  <c r="V19" i="8"/>
  <c r="L22" i="8"/>
  <c r="L21" i="8"/>
  <c r="L20" i="8"/>
  <c r="L19" i="8"/>
  <c r="T22" i="8"/>
  <c r="T21" i="8"/>
  <c r="T20" i="8"/>
  <c r="T19" i="8"/>
  <c r="J21" i="8"/>
  <c r="J19" i="8"/>
  <c r="J20" i="8"/>
  <c r="J22" i="8"/>
  <c r="P20" i="8"/>
  <c r="P19" i="8"/>
  <c r="P21" i="8"/>
  <c r="P22" i="8"/>
  <c r="X18" i="8"/>
  <c r="D22" i="8"/>
  <c r="D21" i="8"/>
  <c r="D19" i="8"/>
  <c r="N20" i="8"/>
  <c r="N22" i="8"/>
  <c r="N21" i="8"/>
  <c r="N19" i="8"/>
  <c r="F22" i="8"/>
  <c r="F21" i="8"/>
  <c r="F19" i="8"/>
  <c r="F23" i="9"/>
  <c r="F19" i="9"/>
  <c r="F22" i="9"/>
  <c r="F18" i="9"/>
  <c r="F21" i="9"/>
  <c r="D18" i="9"/>
  <c r="D19" i="9"/>
  <c r="D23" i="9"/>
  <c r="D22" i="9"/>
  <c r="D21" i="9"/>
  <c r="N18" i="8" l="1"/>
  <c r="T18" i="8"/>
  <c r="D18" i="8"/>
  <c r="L18" i="8"/>
  <c r="F18" i="8"/>
  <c r="V18" i="8"/>
  <c r="P18" i="8"/>
  <c r="J18" i="8"/>
  <c r="H18" i="8"/>
  <c r="Q18" i="8"/>
  <c r="R21" i="8" l="1"/>
  <c r="R19" i="8"/>
  <c r="R22" i="8"/>
  <c r="R20" i="8"/>
  <c r="R18" i="8" l="1"/>
  <c r="Z18" i="24"/>
  <c r="X35" i="24"/>
  <c r="Z35" i="24" s="1"/>
  <c r="Z19" i="24"/>
</calcChain>
</file>

<file path=xl/sharedStrings.xml><?xml version="1.0" encoding="utf-8"?>
<sst xmlns="http://schemas.openxmlformats.org/spreadsheetml/2006/main" count="1025" uniqueCount="187">
  <si>
    <t>Definition</t>
  </si>
  <si>
    <t>Relevanz</t>
  </si>
  <si>
    <t>Tabellen</t>
  </si>
  <si>
    <t>D - Übergang Schule - Beruf</t>
  </si>
  <si>
    <t>2019/20</t>
  </si>
  <si>
    <t>2018/19</t>
  </si>
  <si>
    <t>2017/18</t>
  </si>
  <si>
    <t>2016/17</t>
  </si>
  <si>
    <t>2015/16</t>
  </si>
  <si>
    <t>2014/15</t>
  </si>
  <si>
    <t>2013/14</t>
  </si>
  <si>
    <t>2012/13</t>
  </si>
  <si>
    <t>2011/12</t>
  </si>
  <si>
    <t>2010/11</t>
  </si>
  <si>
    <t>2009/10</t>
  </si>
  <si>
    <t>Ort des Erwerbs der Hochschulzugangsberechtigung</t>
  </si>
  <si>
    <t>in einem anderen Bundesland</t>
  </si>
  <si>
    <t>im Ausland</t>
  </si>
  <si>
    <t>ohne Ortsangabe</t>
  </si>
  <si>
    <t>Hessen</t>
  </si>
  <si>
    <t>Methodische Erläuterung</t>
  </si>
  <si>
    <t>zurück zum Inhaltsverzeichnis</t>
  </si>
  <si>
    <t>Anzahl</t>
  </si>
  <si>
    <t>Zielbereich I: Berufsabschluss</t>
  </si>
  <si>
    <t>Zielbereich II: Hochschulreife</t>
  </si>
  <si>
    <t>Zielbereich III: Übergangsbereich</t>
  </si>
  <si>
    <t>Insgesamt</t>
  </si>
  <si>
    <t>Quelle: Hessisches Statistisches Landesamt; Integrierte Ausbildungberichtstatistik</t>
  </si>
  <si>
    <t>Offenbach a.M.</t>
  </si>
  <si>
    <t>Frankfurt a.M.</t>
  </si>
  <si>
    <t>LH Wiesbaden</t>
  </si>
  <si>
    <t xml:space="preserve">   davon betriebliche Ausbildung</t>
  </si>
  <si>
    <t xml:space="preserve">   davon schulische Ausbildung</t>
  </si>
  <si>
    <t xml:space="preserve">   davon allgemeine Hochschulreife</t>
  </si>
  <si>
    <t xml:space="preserve">   davon Fachhochschulreife</t>
  </si>
  <si>
    <t xml:space="preserve">   davon Anrechenbarkeit zusammen</t>
  </si>
  <si>
    <t xml:space="preserve">   davon keine Anrechenbarkeit zusammen</t>
  </si>
  <si>
    <t xml:space="preserve">   davon Schulabschluss</t>
  </si>
  <si>
    <t>Abgehende ohne Abschluss</t>
  </si>
  <si>
    <t>Absolvierende mit Hochschulreife</t>
  </si>
  <si>
    <t>Absolvierende im Übergangsbereich</t>
  </si>
  <si>
    <t>Anteil in Prozent</t>
  </si>
  <si>
    <t>Konzentration der Auszubildenden auf die häufigsten Ausbildungsberufe. Je höher der Wert des Indikators ist, desto „einseitiger“ gestaltet sich die Berufswahl der Jugendlichen.</t>
  </si>
  <si>
    <t>D1 - Anfängerinnen und Anfänger im Übergang Schule - Beruf</t>
  </si>
  <si>
    <t>D2 - Bestände im Übergang Schule - Beruf</t>
  </si>
  <si>
    <t>D3 - Absolventinnen und Absolventen im Übergang Schule - Beruf</t>
  </si>
  <si>
    <t>D6 - Auszubildende in Wiesbaden nach Branche</t>
  </si>
  <si>
    <t>D5 - Auszubildende nach Ausbildungsbereichen</t>
  </si>
  <si>
    <t>Anteil der zehn häufigsten Ausbildungsbranchen in Wiesbaden</t>
  </si>
  <si>
    <t>Quelle: Amt für Statistik und Stadtforschung, Wiesbaden.</t>
  </si>
  <si>
    <t>Anzahl und Anteil der Schülerinnen und Schüler, die im Anschluss an Sekundarstufe I eine Berufsausbildung beginnen, die Hochschulreife erlangen wollen oder sich im beruflichen Übergangssystem befinden.</t>
  </si>
  <si>
    <t>Die Anzahl der Studierenden am Hochschulstandort gibt Auskunft über das Ausmaß des Personenkreises, der in Wiesbaden Hochschulen besucht. Im Zeitvergleich kann der Frage nachgegangen werden, inwiefern sich die Studierendenzahlen und somit auch die Attraktivität des Hochschulstandorts entwickelt haben.</t>
  </si>
  <si>
    <t>Die Anzahl der Studienanfängerinnen und -anfänger am Hochschulstandort gibt Auskunft über das Ausmaß des Personenkreises, der in Wiesbaden Hochschulen besucht. Im Zeitvergleich kann der Frage nachgegangen werden, inwiefern sich die Studierendenzahlen und somit auch die Attraktivität des Hochschulstandorts entwickelt haben.</t>
  </si>
  <si>
    <t>Hochschulabsolventinnen und -absolventen bilden ein qualifiziertes Arbeitskräftepotenzial für die ansässige Wirtschaft.</t>
  </si>
  <si>
    <t>Die Kennziffer gibt Aufschluss über die Attraktivität des Hochschulstandortes. Diese wird wesentlich geprägt vom Studienangebot der Hochschulen, aber auch vom Umfeld (z.B. das Angebot an Wohnraum, das kulturelle Angebot etc.), welches die Entscheidung der Studierenden hinsichtlich ihres Studienorts beeinflusst. Damit bringt die Kennzahl zum Ausdruck, inwieweit es gelingt, junge Menschen aus dem gleichen Gebiet zu halten bzw. aus anderen Regionen anzuziehen.</t>
  </si>
  <si>
    <t xml:space="preserve">   davon Industrie und Handel</t>
  </si>
  <si>
    <t xml:space="preserve">   davon Handwerk</t>
  </si>
  <si>
    <t xml:space="preserve">   davon Landwirtschaft</t>
  </si>
  <si>
    <t xml:space="preserve">   davon freie Berufe</t>
  </si>
  <si>
    <t xml:space="preserve">   davon öffentlicher Dienst</t>
  </si>
  <si>
    <t>Die Angaben zur Anzahl der Auszubildenden je Ausbildungsbereich geben Aufschluss über deren Bedeutung. In der Zeitreihe können Entwicklungen abgebildet und zukünftige Entwicklungen besser abgeschätzt werden.</t>
  </si>
  <si>
    <t>Die Kennziffer gibt einen Überblick  über  das  Übergangsgeschehen  von  Schule  zu  Beruf  auf  kommunaler  Ebene. Im Anschluss an die Sekundarstufe I können Schülerinnen und Schüler verschiedene Wege einschlagen: Sie können eine betriebliche, schulische oder außerbetriebliche Ausbildung beginnen sowie die Hochschulreife erlangen. Eine weitere Möglichkeit bildet das „berufliche  Übergangssystem“, in dem Jugendliche Qualifizierungsangebote wahrnehmen, die unterhalb einer qualifizierten  Berufsausbildung  liegen  bzw. zu  keinem  anerkannten  Ausbildungsabschluss  führen.  Sie  zielen  vielmehr auf eine Verbesserung der Vorqualifikation und der Ausbildungsreife  der  Jugendlichen  ab;  teilweise  können  allgemeinbildende  Schulabschlüsse  nachgeholt  werden  oder  auf  einen  mittleren  Schulabschluss  „aufgestockt“  werden.</t>
  </si>
  <si>
    <t>Die Kennziffer gibt einen Überblick  über  das  Übergangsgeschehen  von  Schule  zu  Beruf  auf  kommunaler  Ebene. Im Anschluss an die Sekundarstufe I können Schülerinnen und Schüler verschiedene Wege einschlagen: Sie können eine betriebliche, schulische oder außerbetriebliche Ausbildung beginnen sowie die Hochschulreife erlangen. Eine weitere Möglichkeit bildet das „berufliche  Übergangssystem“, in dem Jugendliche Qualifizierungsangebote wahrnehmen, die unterhalb einer qualifizierten  Berufsausbildung  liegen  bzw. zu  keinem  anerkannten  Ausbildungsabschluss  führen. Sie  zielen  vielmehr auf eine Verbesserung der Vorqualifikation und der Ausbildungsreife  der  Jugendlichen  ab;  teilweise  können  allgemeinbildende  Schulabschlüsse  nachgeholt  werden  oder  auf  einen  mittleren  Schulabschluss  „aufgestockt“  werden.</t>
  </si>
  <si>
    <t>Die Kennziffer gibt einen Überblick über die erfolgreich abgeschlossenen Ausbildungen und Qualifizierungen im Übergang Schule - Beruf.</t>
  </si>
  <si>
    <t>Anzahl und Anteil der Auszubildenden nach Ausbildungsbereichen</t>
  </si>
  <si>
    <t>Sozialversicherungspflichtig Beschäftigte insgesamt</t>
  </si>
  <si>
    <t xml:space="preserve">    davon Auszubildende</t>
  </si>
  <si>
    <t>Auszubildende insgesamt</t>
  </si>
  <si>
    <t>davon in den 10 häufigsten Ausbildungsbranchen</t>
  </si>
  <si>
    <t>Studierende insgesamt</t>
  </si>
  <si>
    <t>Studienanfängerinnen und -anfänger insgesamt</t>
  </si>
  <si>
    <t>Hochschulabsolventinnen und -absolventen insgesamt</t>
  </si>
  <si>
    <r>
      <t xml:space="preserve">Darmstadt </t>
    </r>
    <r>
      <rPr>
        <b/>
        <sz val="10"/>
        <color theme="1"/>
        <rFont val="Calibri"/>
        <family val="2"/>
        <scheme val="minor"/>
      </rPr>
      <t>Wissenschafts-st.</t>
    </r>
  </si>
  <si>
    <t>2020/21</t>
  </si>
  <si>
    <t>Anzahl und Anteil der Schülerinnen und Schüler, die sich im Übergang von Schule zu Beruf befinden, nach Zielbereichen (Berufsabschluss, darunter betriebliche und schulische Ausbildung, Hochschulreife, darunter allgemeine und Fachhochschulreife, Übergangsbereich, davon Schulabschluss an zweijährigen Berufsfachschulen und Übergänge, die anrechenbar sind (z.B. einjährige höhere Berufsfachschule) und die nicht anrechenbar sind (z.B. Berufsvorbereitung, InteA).</t>
  </si>
  <si>
    <t>Absolvierende mit Berufsabschluss</t>
  </si>
  <si>
    <t>Anzahl und Anteil der Absolventinnen und Absolventen im Übergang von Schule zu Beruf in den Zielbereichen Berufsabschluss, Hochschulreife und Übergangsbereich. Auch Abgehende ohne Abschluss werden abgebildet.</t>
  </si>
  <si>
    <t>D4 - Erworbene allgemeinbildende Schulabschlüsse im Übergang Schule-Beruf</t>
  </si>
  <si>
    <t>Anzahl und Anteil der erworbenen allgemeinbildende Schulabschlüsse im Übergang Schule-Beruf</t>
  </si>
  <si>
    <t>Die Kennziffer gibt einen Überblick über die erworbenen Schulabschlüsse im Übergang Schule-Beruf. Damit gibt der Indikator auch Auskunft über die „Durchlässigkeit“ des Bildungswesens, d. h. über die Möglichkeit, nach Erwerb eines  niedrigeren  Schulabschlusses über das berufliche Bildungswesen noch  einen  höheren Schulabschluss zu erwerben.</t>
  </si>
  <si>
    <t>Erworbene allgemeinbildende Schulabschlüsse insgesamt</t>
  </si>
  <si>
    <t xml:space="preserve">   Hauptschulabschluss</t>
  </si>
  <si>
    <t xml:space="preserve">   Realschulabschluss</t>
  </si>
  <si>
    <t xml:space="preserve">   Fachhochschulreife</t>
  </si>
  <si>
    <t xml:space="preserve">   Hochschulreife</t>
  </si>
  <si>
    <t>Schulabschlüsse im Zielbereich I (Berufsabschluss) insgesamt</t>
  </si>
  <si>
    <t xml:space="preserve">   davon Hauptschulabschluss</t>
  </si>
  <si>
    <t xml:space="preserve">   davon Realschulabschluss</t>
  </si>
  <si>
    <t xml:space="preserve">   davon Fachhochschulreife </t>
  </si>
  <si>
    <t xml:space="preserve">   davon Hochschulreife</t>
  </si>
  <si>
    <t>Schulabschlüsse im Zielbereich II (Hochschulreife) insgesamt</t>
  </si>
  <si>
    <t>Schulabschlüsse im Zielbereich III (Übergangsbereich) insgesamt</t>
  </si>
  <si>
    <t>davon weiblich</t>
  </si>
  <si>
    <t>D1.2 - Anfängerinnen und Anfänger im Übergang Schule - Beruf nach Staatsangehörigkeit</t>
  </si>
  <si>
    <t>D1.1 - Anfängerinnen und Anfänger im Übergang Schule - Beruf nach Geschlecht</t>
  </si>
  <si>
    <t>Anzahl und Anteil der Schülerinnen und Schüler, die im Anschluss an Sekundarstufe I eine Berufsausbildung beginnen, die Hochschulreife erlangen wollen oder sich im beruflichen Übergangssystem befinden, nach Geschlecht.</t>
  </si>
  <si>
    <t>Anzahl und Anteil der Schülerinnen und Schüler, die im Anschluss an Sekundarstufe I eine Berufsausbildung beginnen, die Hochschulreife erlangen wollen oder sich im beruflichen Übergangssystem befinden, nach Staatsangehörigkeit.</t>
  </si>
  <si>
    <t>davon nicht-deutsch</t>
  </si>
  <si>
    <r>
      <t>Darmstadt</t>
    </r>
    <r>
      <rPr>
        <b/>
        <sz val="10"/>
        <color theme="1"/>
        <rFont val="Calibri"/>
        <family val="2"/>
        <scheme val="minor"/>
      </rPr>
      <t xml:space="preserve"> </t>
    </r>
    <r>
      <rPr>
        <b/>
        <sz val="9"/>
        <color theme="1"/>
        <rFont val="Calibri"/>
        <family val="2"/>
        <scheme val="minor"/>
      </rPr>
      <t>Wissenschafts-st.</t>
    </r>
  </si>
  <si>
    <t>Anzahl und Anteil der Studierenden in Wiesbaden nach besuchter Hochschule im Wintersemester.</t>
  </si>
  <si>
    <t>WS 2010/11</t>
  </si>
  <si>
    <t>WS 2011/12</t>
  </si>
  <si>
    <t>WS 2012/13</t>
  </si>
  <si>
    <t>WS 2013/14</t>
  </si>
  <si>
    <t>WS 2014/15</t>
  </si>
  <si>
    <t>WS 2015/16</t>
  </si>
  <si>
    <t>WS 2016/17</t>
  </si>
  <si>
    <t>WS 2017/18</t>
  </si>
  <si>
    <t>WS 2018/19</t>
  </si>
  <si>
    <t>WS 2019/20</t>
  </si>
  <si>
    <t>WS 2020/21</t>
  </si>
  <si>
    <t xml:space="preserve">Quelle: Statistischen Ämter des Bundes und der Länder, Deutschland, 2021. </t>
  </si>
  <si>
    <t xml:space="preserve">Quelle:  Statistischen Ämter des Bundes und der Länder, Deutschland, 2021. </t>
  </si>
  <si>
    <t>Anfängerinnen und Anfänger im Übergang Schule-Beruf insgesamt</t>
  </si>
  <si>
    <t xml:space="preserve">   Zielbereich I: Berufsabschluss</t>
  </si>
  <si>
    <t xml:space="preserve">   Zielbereich II: Hochschulreife</t>
  </si>
  <si>
    <t xml:space="preserve">   Zielbereich III: Übergangsbereich</t>
  </si>
  <si>
    <t>Quelle: Hessisches Statistisches Landesamt; Integrierte Ausbildungberichtstatistik.</t>
  </si>
  <si>
    <t>Bestände im Übergang Schule-Beruf insgesamt</t>
  </si>
  <si>
    <t>Absolventinnen und Absolventen im Übergang Schule-Beruf insgesamt</t>
  </si>
  <si>
    <t xml:space="preserve">   Absolvierende mit Berufsabschluss</t>
  </si>
  <si>
    <t xml:space="preserve">   Absolvierende mit Hochschulreife</t>
  </si>
  <si>
    <t xml:space="preserve">   Absolvierende im Übergangsbereich</t>
  </si>
  <si>
    <t xml:space="preserve">   Abgehende ohne Abschluss</t>
  </si>
  <si>
    <t>Anzahl und Anteil der erworbenen allgemeinbildenden Schulabschlüsse im Übergang Schule-Beruf nach Art des Abschlusses</t>
  </si>
  <si>
    <t>Anzahl und Anteil der erworbenen allgemeinbildenden Schulabschlüsse im Übergang Schule-Beruf nach Art des Abschlusses und Zielbereich (Wiesbaden)</t>
  </si>
  <si>
    <t xml:space="preserve">   - Gesundheits- u. Sozialwesen   </t>
  </si>
  <si>
    <t xml:space="preserve">   - Handel; Instandhaltung und Reparatur von Kraftfahrzeugen </t>
  </si>
  <si>
    <t xml:space="preserve">   - Erziehung und Unterricht  </t>
  </si>
  <si>
    <t xml:space="preserve">   - Öffentliche Verwaltung, Verteidigung, Sozialversicherung</t>
  </si>
  <si>
    <t xml:space="preserve">   - Verarbeitendes Gewerbe   </t>
  </si>
  <si>
    <t xml:space="preserve">   - Erbringung von freiberuflichen, wissenschaftlichen und technischen Dienstleistungen</t>
  </si>
  <si>
    <t xml:space="preserve">   - Baugewerbe </t>
  </si>
  <si>
    <t xml:space="preserve">   - Erbringung von sonstigen Dienstleistungen  </t>
  </si>
  <si>
    <t xml:space="preserve">   - Erbringung von Finanz- und Versicherungsdienstleistungen</t>
  </si>
  <si>
    <t xml:space="preserve">    - Information und Kommunikation</t>
  </si>
  <si>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Zielbereichen</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</si>
  <si>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Zielbereichen</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</si>
  <si>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Zielbereichen sowie nach Geschlecht</t>
    </r>
  </si>
  <si>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Geschlecht</t>
    </r>
  </si>
  <si>
    <r>
      <t>Anzahl und Anteil der Anfängerinne</t>
    </r>
    <r>
      <rPr>
        <b/>
        <sz val="11"/>
        <rFont val="Calibri"/>
        <family val="2"/>
        <scheme val="minor"/>
      </rPr>
      <t>n und Anfänger</t>
    </r>
    <r>
      <rPr>
        <b/>
        <sz val="11"/>
        <color theme="1"/>
        <rFont val="Calibri"/>
        <family val="2"/>
        <scheme val="minor"/>
      </rPr>
      <t xml:space="preserve"> im Übergang Schule-Beruf in Wiesbaden nach Teil- und Zielbereich sowie nach Staatsangehörigkeit</t>
    </r>
  </si>
  <si>
    <r>
      <t>Anzahl und Anteil der Anfängerinn</t>
    </r>
    <r>
      <rPr>
        <b/>
        <sz val="11"/>
        <rFont val="Calibri"/>
        <family val="2"/>
        <scheme val="minor"/>
      </rPr>
      <t>en und Anfänger</t>
    </r>
    <r>
      <rPr>
        <b/>
        <sz val="11"/>
        <color theme="1"/>
        <rFont val="Calibri"/>
        <family val="2"/>
        <scheme val="minor"/>
      </rPr>
      <t xml:space="preserve"> im Übergang Schule-Beruf im interkommunalen Vergleich nach Zielbereichen und Staatsangehörigkeit</t>
    </r>
  </si>
  <si>
    <t>Anzahl und Anteil der Bestände im Übergang Schule-Beruf in Wiesbaden nach Teil- und Zielbereichen</t>
  </si>
  <si>
    <t>Anzahl und Anteil der Bestände im Übergang Schule-Beruf im interkommunalen Vergleich nach Zielbereichen</t>
  </si>
  <si>
    <t>Anzahl und Anteil der Absolventinnen und Absolventen im Übergang Schule - Beruf nach Zielbereichen</t>
  </si>
  <si>
    <t>Anzahl und Anteil der Studierenden am Hochschulstandort Wiesbaden</t>
  </si>
  <si>
    <t>Anzahl und Anteil der Studienanfängerinnen und -anfänger am Hochschulstandort Wiesbaden</t>
  </si>
  <si>
    <t>Anzahl und Anteil der Hochschulabsolventinnen und -absolventen am Hochschulstandort Wiesbaden</t>
  </si>
  <si>
    <t>Herkunft der Studierenden in Wiesbaden (Ort der Hochschulzugangsberechtigung)</t>
  </si>
  <si>
    <t>WS 2021/22</t>
  </si>
  <si>
    <t>Hochschule RheinMain</t>
  </si>
  <si>
    <t>Priv. Universität für Wirtschaft u. Recht (EBS)</t>
  </si>
  <si>
    <t>Hess. Hochschule für Polizei und Verwaltung</t>
  </si>
  <si>
    <t>HS Bund f. öffentliche Verwaltung - Kriminalpolizei</t>
  </si>
  <si>
    <t>in Wiesbaden</t>
  </si>
  <si>
    <t>in einem anderen Kreis in Hessen</t>
  </si>
  <si>
    <t>Anzahl und Anteil der Auszubildenden in Wiesbaden und in den Vergleichskommunen nach Ausbildungsbereichen (Stichtag jeweils 31. Dezember).</t>
  </si>
  <si>
    <t>Anteil der Auszubildenden in Wiesbadener Betrieben an allen sozialversicherungspflichtigen Beschäftigten sowie Zahl der Auszubildenden nach den zehn häufigsten Ausbildungsbranchen (Stichtag ist jeweils der 30. September).</t>
  </si>
  <si>
    <t xml:space="preserve">Anzahl und Anteil der Studienanfängerinnen und -anfänger am Hochschulstandort Wiesbaden in einem Studienjahr (Winter- und Sommersemester eines Jahres) nach besuchter Hochschule. </t>
  </si>
  <si>
    <t>Anzahl und Anteil der Studienabsolventinnen und -absolventen am Hochschulstandort Wiesbaden im Prüfungsjahr nach Hochschulen.</t>
  </si>
  <si>
    <t>Die Kennziffer gibt an, wo Studierende am Hochschulstandort Wiesbaden die Hochschulzugangsberechtigung erworben haben (jeweils alle Studierende im Wintersemester).</t>
  </si>
  <si>
    <t>2021/22</t>
  </si>
  <si>
    <t>2022/23</t>
  </si>
  <si>
    <t>WS 2022/23</t>
  </si>
  <si>
    <t>Charlotte Fresenius Hochschule</t>
  </si>
  <si>
    <t>Hochschule Fresenius Idstein</t>
  </si>
  <si>
    <t>D8 - Anzahl der Studierenden am Hochschulstandort Wiesbaden</t>
  </si>
  <si>
    <t>D9 - Anzahl der Studienanfängerinnen und -anfänger am Hochschulstandort Wiesbaden</t>
  </si>
  <si>
    <t>D10 - Anzahl der Hochschulabsolventinnen und -absolventen am Hochschulstandort Wiesbaden</t>
  </si>
  <si>
    <t>D11 - Ort des Erwerbs der Hochschulzugangsberechtigung</t>
  </si>
  <si>
    <t>Infoveranstaltungen für Auszubildende</t>
  </si>
  <si>
    <t>Individuelle Beratung von Unternehmen</t>
  </si>
  <si>
    <t>Auslandspraktika (Einzelentsendungen)</t>
  </si>
  <si>
    <t>D7 - Anzahl der Angebote zum Thema "Internationalisierung der Ausbildung"</t>
  </si>
  <si>
    <t>Anzahl der Angebote zum Thema "Internationalisierung der Ausbildung"</t>
  </si>
  <si>
    <t xml:space="preserve">Infoveranstaltungen für Unternehmen </t>
  </si>
  <si>
    <t>Teilnehmende an Infoveranstaltungen für Unternehmen</t>
  </si>
  <si>
    <t>Quelle:  Amt für Soziale Arbeit, Abt. Jugendarbeit, Bilden, Beteiligen, Kinder und Jugendkultur.
Anmerkung: Die Angebote zum Thema "Internationalisierung der Ausbildung" konnten während der Corona-Pandemie nicht stattfinden. Alternativ zur Infoveranstaltung für Auszubildende wurde ein Info-Video und eine Broschüre erstellt.</t>
  </si>
  <si>
    <t xml:space="preserve">Anzahl der Angebote im Rahmen des Projekts "Wiesbaden International" zum Thema "Internationalisierung der Ausbildung". </t>
  </si>
  <si>
    <t>D10 - Anzahl der Hochschulabsolventinnen und -absolventen am Hochschulstandort</t>
  </si>
  <si>
    <t>D9 - Anzahl der Studienanfängerinnen und -anfänger am Hochschulstandort</t>
  </si>
  <si>
    <t>D8 - Anzahl der Studierenden am Hochschulstandort</t>
  </si>
  <si>
    <t xml:space="preserve">Mit dem Projekt "Wiesbaden International" hat sich die Stadt zum Ziel gesetzt, Kinder und Jugendliche für das Leben in einer globalisierten Welt vorzubereiten. Internationale Erfahrungen während der Berufsausbildung fördern europäische Kompetenzen und sollen stärker gefördert werden. Bis 2023 soll eine nationale Mobilitätsrate von 20 % erreicht werden. Im Vergeleich dazu liegt die Rate bei den Studierenden bereits bei 50%. </t>
  </si>
  <si>
    <t xml:space="preserve">Quelle: Hessisches Statistisches Landesamt; Integrierte Ausbildungberichtstatistik. </t>
  </si>
  <si>
    <t>2023/24</t>
  </si>
  <si>
    <t>WS 2023/24</t>
  </si>
  <si>
    <r>
      <rPr>
        <b/>
        <sz val="11"/>
        <color theme="1"/>
        <rFont val="Calibri"/>
        <family val="2"/>
        <scheme val="minor"/>
      </rPr>
      <t>Impressum</t>
    </r>
    <r>
      <rPr>
        <sz val="11"/>
        <color theme="1"/>
        <rFont val="Calibri"/>
        <family val="2"/>
        <scheme val="minor"/>
      </rPr>
      <t xml:space="preserve">
Landeshauptstadt Wiesbaden
- Der Magistrat -
Amt für Soziale Arbeit
Abteilung Grundsatz und Planung
Bildungsbüro Wiesbaden
Konradinerallee 11 // 65189 Wiesbaden // Tel: 0611 31-3753 // Fax: 0611 31-3951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2024
Vervielfältigung und Verbreitung, auch auszugsweise, mit Quellenangabe gestattet.
</t>
    </r>
    <r>
      <rPr>
        <b/>
        <sz val="11"/>
        <color theme="1"/>
        <rFont val="Calibri"/>
        <family val="2"/>
        <scheme val="minor"/>
      </rPr>
      <t>Stand
Juli</t>
    </r>
    <r>
      <rPr>
        <sz val="11"/>
        <color theme="1"/>
        <rFont val="Calibri"/>
        <family val="2"/>
        <scheme val="minor"/>
      </rPr>
      <t xml:space="preserv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</si>
</sst>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_ ;\-#,##0\ "/>
    <numFmt numFmtId="165" formatCode="0.0%"/>
    <numFmt numFmtId="166" formatCode="#\ ###\ ##0\ \ \ ;;\—\ \ \ "/>
    <numFmt numFmtId="167" formatCode="0.0\ \ \ ;;\—\ \ \ "/>
    <numFmt numFmtId="168" formatCode="\.;\.;\.;\."/>
    <numFmt numFmtId="169" formatCode="0.0\ \ ;;\—\ \ "/>
    <numFmt numFmtId="170" formatCode="#\ ###\ ##0;;\—"/>
    <numFmt numFmtId="171" formatCode="#\ ###\ ##0\ ;;\—\ "/>
    <numFmt numFmtId="172" formatCode="#\ ###\ ##0\ \ ;;\—\ \ "/>
    <numFmt numFmtId="173" formatCode="#\ ###\ ##0\ \ \ \ ;;\—\ \ \ \ "/>
    <numFmt numFmtId="174" formatCode="#\ ###\ ##0\ \ \ \ \ ;;\—\ \ \ \ \ "/>
    <numFmt numFmtId="175" formatCode="#\ ###\ ##0\ \ \ \ \ \ ;;\—\ \ \ \ \ \ "/>
    <numFmt numFmtId="176" formatCode="#\ ###\ ##0\ \ \ \ \ \ \ ;;\—\ \ \ \ \ \ \ "/>
    <numFmt numFmtId="177" formatCode="#\ ###\ ##0\ \ \ \ \ \ \ \ ;;\—\ \ \ \ \ \ \ \ "/>
    <numFmt numFmtId="178" formatCode="#\ ###\ ##0\ \ \ \ \ \ \ \ \ ;;\—\ \ \ \ \ \ \ \ \ "/>
    <numFmt numFmtId="179" formatCode="#\ ##0\ ;\-#\ ##0\ ;0\ ;[Red]@"/>
    <numFmt numFmtId="180" formatCode="0.0"/>
    <numFmt numFmtId="181" formatCode="#,##0.0"/>
    <numFmt numFmtId="182" formatCode="#.\ ##0;;\–"/>
    <numFmt numFmtId="183" formatCode="0.0;\ \-0.0;\ \-"/>
  </numFmts>
  <fonts count="49">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sz val="11"/>
      <color theme="1"/>
      <name val="Arial"/>
      <family val="2"/>
    </font>
    <font>
      <b/>
      <sz val="18"/>
      <color theme="3"/>
      <name val="Calibri Light"/>
      <family val="2"/>
      <scheme val="major"/>
    </font>
    <font>
      <sz val="11"/>
      <name val="Arial"/>
      <family val="2"/>
    </font>
    <font>
      <sz val="11"/>
      <name val="Calibri"/>
      <family val="2"/>
      <scheme val="minor"/>
    </font>
    <font>
      <u/>
      <sz val="11"/>
      <color theme="10"/>
      <name val="Calibri"/>
      <family val="2"/>
      <scheme val="minor"/>
    </font>
    <font>
      <sz val="8"/>
      <color theme="1"/>
      <name val="Arial"/>
      <family val="2"/>
    </font>
    <font>
      <sz val="8"/>
      <name val="Arial"/>
      <family val="2"/>
    </font>
    <font>
      <sz val="8"/>
      <name val="Frutiger 55"/>
    </font>
    <font>
      <sz val="10"/>
      <name val="Arial"/>
      <family val="2"/>
    </font>
    <font>
      <sz val="10"/>
      <name val="Arial"/>
      <family val="2"/>
    </font>
    <font>
      <b/>
      <sz val="8"/>
      <name val="Arial"/>
      <family val="2"/>
    </font>
    <font>
      <sz val="8"/>
      <name val="Frutiger 55"/>
      <family val="2"/>
    </font>
    <font>
      <b/>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0"/>
      <name val="Arial"/>
      <family val="2"/>
    </font>
    <font>
      <b/>
      <sz val="9"/>
      <color theme="1"/>
      <name val="Calibri"/>
      <family val="2"/>
      <scheme val="minor"/>
    </font>
    <font>
      <sz val="12"/>
      <color rgb="FFFF0000"/>
      <name val="Calibri"/>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30"/>
      <name val="Arial"/>
      <family val="2"/>
    </font>
    <font>
      <u/>
      <sz val="10"/>
      <color indexed="12"/>
      <name val="MS Sans Serif"/>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s>
  <fills count="2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55"/>
      </patternFill>
    </fill>
  </fills>
  <borders count="63">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8"/>
      </left>
      <right/>
      <top/>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theme="2" tint="-0.249977111117893"/>
      </left>
      <right/>
      <top style="thin">
        <color theme="2" tint="-0.249977111117893"/>
      </top>
      <bottom/>
      <diagonal/>
    </border>
    <border>
      <left/>
      <right style="thin">
        <color indexed="64"/>
      </right>
      <top style="thin">
        <color theme="2" tint="-0.249977111117893"/>
      </top>
      <bottom/>
      <diagonal/>
    </border>
    <border>
      <left style="thin">
        <color indexed="64"/>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indexed="64"/>
      </bottom>
      <diagonal/>
    </border>
    <border>
      <left/>
      <right style="thin">
        <color theme="2" tint="-0.249977111117893"/>
      </right>
      <top/>
      <bottom style="thin">
        <color indexed="64"/>
      </bottom>
      <diagonal/>
    </border>
    <border>
      <left style="thin">
        <color theme="2" tint="-0.249977111117893"/>
      </left>
      <right/>
      <top style="thin">
        <color indexed="64"/>
      </top>
      <bottom/>
      <diagonal/>
    </border>
    <border>
      <left/>
      <right style="thin">
        <color theme="2" tint="-0.249977111117893"/>
      </right>
      <top style="thin">
        <color indexed="64"/>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double">
        <color indexed="64"/>
      </bottom>
      <diagonal/>
    </border>
    <border>
      <left/>
      <right style="thin">
        <color theme="2" tint="-0.249977111117893"/>
      </right>
      <top/>
      <bottom style="double">
        <color indexed="64"/>
      </bottom>
      <diagonal/>
    </border>
    <border>
      <left style="thin">
        <color theme="2" tint="-0.249977111117893"/>
      </left>
      <right/>
      <top style="double">
        <color indexed="64"/>
      </top>
      <bottom style="thin">
        <color theme="2" tint="-0.249977111117893"/>
      </bottom>
      <diagonal/>
    </border>
    <border>
      <left/>
      <right style="thin">
        <color indexed="64"/>
      </right>
      <top style="double">
        <color indexed="64"/>
      </top>
      <bottom style="thin">
        <color theme="2" tint="-0.249977111117893"/>
      </bottom>
      <diagonal/>
    </border>
    <border>
      <left style="thin">
        <color indexed="64"/>
      </left>
      <right/>
      <top/>
      <bottom style="thin">
        <color theme="2" tint="-0.249977111117893"/>
      </bottom>
      <diagonal/>
    </border>
    <border>
      <left/>
      <right style="thin">
        <color indexed="64"/>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indexed="64"/>
      </right>
      <top style="thin">
        <color indexed="64"/>
      </top>
      <bottom/>
      <diagonal/>
    </border>
    <border>
      <left style="thin">
        <color theme="2" tint="-0.249977111117893"/>
      </left>
      <right style="thin">
        <color indexed="64"/>
      </right>
      <top/>
      <bottom/>
      <diagonal/>
    </border>
    <border>
      <left style="thin">
        <color theme="2" tint="-0.249977111117893"/>
      </left>
      <right style="thin">
        <color indexed="64"/>
      </right>
      <top/>
      <bottom style="thin">
        <color indexed="64"/>
      </bottom>
      <diagonal/>
    </border>
    <border>
      <left style="thin">
        <color theme="2" tint="-0.249977111117893"/>
      </left>
      <right style="thin">
        <color indexed="64"/>
      </right>
      <top/>
      <bottom style="double">
        <color indexed="64"/>
      </bottom>
      <diagonal/>
    </border>
    <border>
      <left style="thin">
        <color theme="2" tint="-0.249977111117893"/>
      </left>
      <right style="thin">
        <color indexed="64"/>
      </right>
      <top/>
      <bottom style="thin">
        <color theme="2" tint="-0.249977111117893"/>
      </bottom>
      <diagonal/>
    </border>
    <border>
      <left style="thin">
        <color indexed="64"/>
      </left>
      <right style="thin">
        <color indexed="64"/>
      </right>
      <top/>
      <bottom style="thin">
        <color theme="2" tint="-0.249977111117893"/>
      </bottom>
      <diagonal/>
    </border>
    <border>
      <left/>
      <right/>
      <top style="thin">
        <color theme="2" tint="-0.249977111117893"/>
      </top>
      <bottom/>
      <diagonal/>
    </border>
    <border>
      <left style="thin">
        <color theme="2" tint="-0.249977111117893"/>
      </left>
      <right/>
      <top/>
      <bottom style="thin">
        <color theme="2" tint="-0.249977111117893"/>
      </bottom>
      <diagonal/>
    </border>
    <border>
      <left style="thin">
        <color indexed="64"/>
      </left>
      <right style="thin">
        <color theme="2" tint="-0.249977111117893"/>
      </right>
      <top style="thin">
        <color theme="2" tint="-0.249977111117893"/>
      </top>
      <bottom/>
      <diagonal/>
    </border>
    <border>
      <left style="thin">
        <color theme="2" tint="-0.249977111117893"/>
      </left>
      <right style="thin">
        <color indexed="64"/>
      </right>
      <top style="thin">
        <color theme="2" tint="-0.249977111117893"/>
      </top>
      <bottom/>
      <diagonal/>
    </border>
    <border>
      <left style="thin">
        <color indexed="64"/>
      </left>
      <right style="thin">
        <color theme="2" tint="-0.249977111117893"/>
      </right>
      <top/>
      <bottom style="thin">
        <color indexed="64"/>
      </bottom>
      <diagonal/>
    </border>
    <border>
      <left style="thin">
        <color indexed="64"/>
      </left>
      <right style="thin">
        <color theme="2" tint="-0.249977111117893"/>
      </right>
      <top/>
      <bottom/>
      <diagonal/>
    </border>
    <border>
      <left style="thin">
        <color indexed="64"/>
      </left>
      <right style="thin">
        <color theme="2" tint="-0.249977111117893"/>
      </right>
      <top/>
      <bottom style="thin">
        <color theme="2" tint="-0.249977111117893"/>
      </bottom>
      <diagonal/>
    </border>
    <border>
      <left/>
      <right/>
      <top style="double">
        <color indexed="64"/>
      </top>
      <bottom style="thin">
        <color theme="2" tint="-0.249977111117893"/>
      </bottom>
      <diagonal/>
    </border>
    <border>
      <left/>
      <right style="thin">
        <color theme="2" tint="-0.249977111117893"/>
      </right>
      <top style="double">
        <color indexed="64"/>
      </top>
      <bottom style="thin">
        <color theme="2" tint="-0.249977111117893"/>
      </bottom>
      <diagonal/>
    </border>
  </borders>
  <cellStyleXfs count="90">
    <xf numFmtId="0" fontId="0" fillId="0" borderId="0"/>
    <xf numFmtId="9" fontId="1" fillId="0" borderId="0" applyFont="0" applyFill="0" applyBorder="0" applyAlignment="0" applyProtection="0"/>
    <xf numFmtId="0" fontId="6" fillId="0" borderId="0"/>
    <xf numFmtId="0" fontId="10" fillId="0" borderId="0" applyNumberFormat="0" applyFill="0" applyBorder="0" applyAlignment="0" applyProtection="0"/>
    <xf numFmtId="0" fontId="9" fillId="0" borderId="0"/>
    <xf numFmtId="0" fontId="11" fillId="0" borderId="0" applyNumberFormat="0" applyFill="0" applyBorder="0" applyAlignment="0" applyProtection="0"/>
    <xf numFmtId="0" fontId="11" fillId="0" borderId="0"/>
    <xf numFmtId="0" fontId="13" fillId="0" borderId="0" applyNumberFormat="0" applyFill="0" applyBorder="0" applyAlignment="0" applyProtection="0"/>
    <xf numFmtId="0" fontId="14" fillId="0" borderId="0"/>
    <xf numFmtId="0" fontId="16" fillId="0" borderId="0"/>
    <xf numFmtId="0" fontId="17" fillId="0" borderId="0"/>
    <xf numFmtId="0" fontId="18" fillId="0" borderId="0"/>
    <xf numFmtId="0" fontId="20" fillId="0" borderId="0" applyBorder="0"/>
    <xf numFmtId="169" fontId="15" fillId="0" borderId="0" applyFill="0" applyBorder="0" applyProtection="0"/>
    <xf numFmtId="170" fontId="15" fillId="0" borderId="0" applyFill="0" applyBorder="0" applyProtection="0"/>
    <xf numFmtId="171" fontId="15" fillId="0" borderId="0" applyFill="0" applyBorder="0" applyProtection="0"/>
    <xf numFmtId="172" fontId="15" fillId="0" borderId="0" applyFill="0" applyBorder="0" applyProtection="0"/>
    <xf numFmtId="166" fontId="15" fillId="0" borderId="0" applyFill="0" applyBorder="0" applyProtection="0"/>
    <xf numFmtId="173" fontId="15" fillId="0" borderId="0" applyFill="0" applyBorder="0" applyProtection="0"/>
    <xf numFmtId="174" fontId="15" fillId="0" borderId="0" applyFill="0" applyBorder="0" applyProtection="0"/>
    <xf numFmtId="175" fontId="15" fillId="0" borderId="0" applyFill="0" applyBorder="0" applyProtection="0"/>
    <xf numFmtId="176" fontId="15" fillId="0" borderId="0" applyFill="0" applyBorder="0" applyProtection="0"/>
    <xf numFmtId="177" fontId="15" fillId="0" borderId="0" applyFill="0" applyBorder="0" applyProtection="0"/>
    <xf numFmtId="178" fontId="15" fillId="0" borderId="0" applyFill="0" applyBorder="0" applyProtection="0"/>
    <xf numFmtId="168" fontId="19" fillId="0" borderId="0" applyFill="0" applyBorder="0" applyProtection="0">
      <alignment horizontal="right"/>
    </xf>
    <xf numFmtId="0" fontId="15" fillId="0" borderId="0" applyFill="0" applyBorder="0" applyProtection="0">
      <alignment horizontal="left"/>
    </xf>
    <xf numFmtId="179" fontId="15" fillId="0" borderId="0" applyFill="0" applyBorder="0" applyProtection="0">
      <alignment horizontal="right" wrapText="1"/>
    </xf>
    <xf numFmtId="0" fontId="22" fillId="0" borderId="12"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8"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31" fillId="23" borderId="19" applyNumberFormat="0" applyAlignment="0" applyProtection="0"/>
    <xf numFmtId="0" fontId="32" fillId="23" borderId="20" applyNumberFormat="0" applyAlignment="0" applyProtection="0"/>
    <xf numFmtId="0" fontId="33" fillId="10" borderId="20" applyNumberFormat="0" applyAlignment="0" applyProtection="0"/>
    <xf numFmtId="0" fontId="34" fillId="0" borderId="21" applyNumberFormat="0" applyFill="0" applyAlignment="0" applyProtection="0"/>
    <xf numFmtId="0" fontId="35" fillId="0" borderId="0" applyNumberFormat="0" applyFill="0" applyBorder="0" applyAlignment="0" applyProtection="0"/>
    <xf numFmtId="0" fontId="36" fillId="24" borderId="0">
      <alignment horizontal="left"/>
    </xf>
    <xf numFmtId="0" fontId="37" fillId="7" borderId="0" applyNumberFormat="0" applyBorder="0" applyAlignment="0" applyProtection="0"/>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70" fontId="15" fillId="0" borderId="0" applyFill="0" applyBorder="0" applyProtection="0"/>
    <xf numFmtId="171" fontId="15" fillId="0" borderId="0" applyFill="0" applyBorder="0" applyProtection="0"/>
    <xf numFmtId="172" fontId="15" fillId="0" borderId="0" applyFill="0" applyBorder="0" applyProtection="0"/>
    <xf numFmtId="166" fontId="15" fillId="0" borderId="0" applyFill="0" applyBorder="0" applyProtection="0"/>
    <xf numFmtId="173" fontId="15" fillId="0" borderId="0" applyFill="0" applyBorder="0" applyProtection="0"/>
    <xf numFmtId="174" fontId="15" fillId="0" borderId="0" applyFill="0" applyBorder="0" applyProtection="0"/>
    <xf numFmtId="175" fontId="15" fillId="0" borderId="0" applyFill="0" applyBorder="0" applyProtection="0"/>
    <xf numFmtId="176" fontId="15" fillId="0" borderId="0" applyFill="0" applyBorder="0" applyProtection="0"/>
    <xf numFmtId="177" fontId="15" fillId="0" borderId="0" applyFill="0" applyBorder="0" applyProtection="0"/>
    <xf numFmtId="178" fontId="15" fillId="0" borderId="0" applyFill="0" applyBorder="0" applyProtection="0"/>
    <xf numFmtId="0" fontId="40" fillId="25" borderId="0" applyNumberFormat="0" applyBorder="0" applyAlignment="0" applyProtection="0"/>
    <xf numFmtId="0" fontId="17" fillId="26" borderId="22" applyNumberFormat="0" applyFont="0" applyAlignment="0" applyProtection="0"/>
    <xf numFmtId="0" fontId="41" fillId="6" borderId="0" applyNumberFormat="0" applyBorder="0" applyAlignment="0" applyProtection="0"/>
    <xf numFmtId="0" fontId="1" fillId="0" borderId="0"/>
    <xf numFmtId="0" fontId="15" fillId="0" borderId="0" applyFill="0" applyBorder="0" applyProtection="0">
      <alignment horizontal="left"/>
    </xf>
    <xf numFmtId="179" fontId="15" fillId="0" borderId="0" applyFill="0" applyBorder="0" applyProtection="0">
      <alignment horizontal="right" wrapText="1"/>
    </xf>
    <xf numFmtId="0" fontId="42" fillId="0" borderId="0" applyNumberFormat="0" applyFill="0" applyBorder="0" applyAlignment="0" applyProtection="0"/>
    <xf numFmtId="0" fontId="43" fillId="0" borderId="23" applyNumberFormat="0" applyFill="0" applyAlignment="0" applyProtection="0"/>
    <xf numFmtId="0" fontId="44" fillId="0" borderId="24" applyNumberFormat="0" applyFill="0" applyAlignment="0" applyProtection="0"/>
    <xf numFmtId="0" fontId="45" fillId="0" borderId="25" applyNumberFormat="0" applyFill="0" applyAlignment="0" applyProtection="0"/>
    <xf numFmtId="0" fontId="45" fillId="0" borderId="0" applyNumberFormat="0" applyFill="0" applyBorder="0" applyAlignment="0" applyProtection="0"/>
    <xf numFmtId="0" fontId="46" fillId="0" borderId="26" applyNumberFormat="0" applyFill="0" applyAlignment="0" applyProtection="0"/>
    <xf numFmtId="0" fontId="47" fillId="0" borderId="0" applyNumberFormat="0" applyFill="0" applyBorder="0" applyAlignment="0" applyProtection="0"/>
    <xf numFmtId="0" fontId="48" fillId="27" borderId="27" applyNumberFormat="0" applyAlignment="0" applyProtection="0"/>
  </cellStyleXfs>
  <cellXfs count="549">
    <xf numFmtId="0" fontId="0" fillId="0" borderId="0" xfId="0"/>
    <xf numFmtId="0" fontId="0" fillId="0" borderId="0" xfId="0" applyBorder="1"/>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center"/>
    </xf>
    <xf numFmtId="0" fontId="4" fillId="0" borderId="0" xfId="0" applyFont="1" applyFill="1" applyAlignment="1">
      <alignment horizontal="left"/>
    </xf>
    <xf numFmtId="0" fontId="0" fillId="0" borderId="0" xfId="0" applyFill="1"/>
    <xf numFmtId="0" fontId="0" fillId="0" borderId="0" xfId="0" applyFont="1"/>
    <xf numFmtId="0" fontId="0" fillId="0" borderId="0" xfId="0" applyFont="1" applyFill="1"/>
    <xf numFmtId="0" fontId="0" fillId="0" borderId="0" xfId="0" applyFont="1" applyAlignment="1">
      <alignment vertical="center"/>
    </xf>
    <xf numFmtId="0" fontId="0" fillId="0" borderId="0" xfId="0" applyFont="1" applyAlignment="1">
      <alignment vertical="top" wrapText="1"/>
    </xf>
    <xf numFmtId="0" fontId="0" fillId="2" borderId="0" xfId="0" applyFill="1"/>
    <xf numFmtId="165" fontId="0" fillId="0" borderId="0" xfId="1" applyNumberFormat="1" applyFont="1" applyFill="1" applyBorder="1" applyAlignment="1">
      <alignment horizontal="right" vertical="center"/>
    </xf>
    <xf numFmtId="0" fontId="13" fillId="0" borderId="0" xfId="7"/>
    <xf numFmtId="0" fontId="2" fillId="2" borderId="0" xfId="0" applyFont="1" applyFill="1" applyBorder="1"/>
    <xf numFmtId="0" fontId="0" fillId="0" borderId="0" xfId="0" applyBorder="1" applyAlignment="1">
      <alignment vertical="center" wrapText="1"/>
    </xf>
    <xf numFmtId="0" fontId="0" fillId="2" borderId="0" xfId="0" applyFill="1" applyBorder="1" applyAlignment="1">
      <alignment vertical="center" wrapText="1"/>
    </xf>
    <xf numFmtId="165" fontId="0" fillId="2" borderId="0" xfId="1" applyNumberFormat="1" applyFont="1" applyFill="1" applyBorder="1" applyAlignment="1">
      <alignment horizontal="right" vertical="center"/>
    </xf>
    <xf numFmtId="0" fontId="5" fillId="0" borderId="0" xfId="0" applyFont="1" applyFill="1" applyAlignment="1"/>
    <xf numFmtId="0" fontId="4" fillId="0" borderId="0" xfId="0" applyFont="1" applyFill="1" applyAlignment="1"/>
    <xf numFmtId="0" fontId="0" fillId="0" borderId="0" xfId="0" applyFill="1" applyAlignment="1">
      <alignment vertical="top"/>
    </xf>
    <xf numFmtId="0" fontId="0" fillId="0" borderId="0" xfId="0" applyFill="1" applyBorder="1"/>
    <xf numFmtId="166" fontId="0" fillId="0" borderId="0" xfId="0" applyNumberFormat="1" applyBorder="1"/>
    <xf numFmtId="0" fontId="0" fillId="0" borderId="0" xfId="0"/>
    <xf numFmtId="0" fontId="4" fillId="0" borderId="0" xfId="0" applyFont="1" applyFill="1" applyBorder="1" applyAlignment="1">
      <alignment horizontal="left"/>
    </xf>
    <xf numFmtId="3" fontId="0" fillId="0" borderId="0" xfId="0" applyNumberFormat="1" applyFill="1"/>
    <xf numFmtId="3" fontId="0" fillId="0" borderId="0" xfId="0" applyNumberFormat="1" applyFill="1" applyAlignment="1">
      <alignment vertical="center"/>
    </xf>
    <xf numFmtId="3" fontId="4" fillId="0" borderId="0" xfId="0" applyNumberFormat="1" applyFont="1" applyFill="1" applyAlignment="1">
      <alignment horizontal="left"/>
    </xf>
    <xf numFmtId="3" fontId="0" fillId="0" borderId="0" xfId="0" applyNumberFormat="1" applyBorder="1"/>
    <xf numFmtId="3" fontId="0" fillId="0" borderId="0" xfId="0" applyNumberFormat="1" applyFill="1" applyBorder="1"/>
    <xf numFmtId="0" fontId="2" fillId="2" borderId="0" xfId="0" applyFont="1" applyFill="1" applyBorder="1" applyAlignment="1">
      <alignment horizontal="left"/>
    </xf>
    <xf numFmtId="0" fontId="2" fillId="2" borderId="0" xfId="0" applyFont="1" applyFill="1" applyBorder="1" applyAlignment="1">
      <alignment wrapText="1"/>
    </xf>
    <xf numFmtId="0" fontId="2" fillId="2" borderId="0" xfId="0" applyFont="1" applyFill="1" applyBorder="1" applyAlignment="1">
      <alignment horizontal="left" vertical="center"/>
    </xf>
    <xf numFmtId="0" fontId="2" fillId="0" borderId="0" xfId="0" applyFont="1" applyBorder="1" applyAlignment="1">
      <alignment horizontal="center" vertical="center" wrapText="1"/>
    </xf>
    <xf numFmtId="0" fontId="0" fillId="0" borderId="0" xfId="0" applyFont="1" applyFill="1" applyBorder="1" applyAlignment="1">
      <alignment vertical="center" wrapText="1"/>
    </xf>
    <xf numFmtId="167" fontId="0" fillId="0" borderId="0" xfId="0" applyNumberFormat="1" applyBorder="1"/>
    <xf numFmtId="0" fontId="0" fillId="4" borderId="0" xfId="0" applyFill="1"/>
    <xf numFmtId="0" fontId="27" fillId="0" borderId="0" xfId="0" applyFont="1" applyFill="1" applyAlignment="1">
      <alignment horizontal="left"/>
    </xf>
    <xf numFmtId="0" fontId="21" fillId="2" borderId="0" xfId="0" applyFont="1" applyFill="1" applyBorder="1"/>
    <xf numFmtId="3" fontId="12" fillId="4" borderId="8" xfId="4" applyNumberFormat="1" applyFont="1" applyFill="1" applyBorder="1" applyAlignment="1">
      <alignment horizontal="right" vertical="center"/>
    </xf>
    <xf numFmtId="0" fontId="0" fillId="4" borderId="10" xfId="0" applyFont="1" applyFill="1" applyBorder="1" applyAlignment="1">
      <alignment horizontal="right" vertical="center" wrapText="1"/>
    </xf>
    <xf numFmtId="0" fontId="0" fillId="4" borderId="9" xfId="0" applyFont="1" applyFill="1" applyBorder="1" applyAlignment="1">
      <alignment horizontal="right" vertical="center" wrapText="1"/>
    </xf>
    <xf numFmtId="3" fontId="0" fillId="4" borderId="4" xfId="0" applyNumberFormat="1" applyFont="1" applyFill="1" applyBorder="1" applyAlignment="1">
      <alignment horizontal="right" vertical="center"/>
    </xf>
    <xf numFmtId="180" fontId="0" fillId="4" borderId="5" xfId="0"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0" fillId="4" borderId="2" xfId="0" applyNumberFormat="1" applyFont="1" applyFill="1" applyBorder="1" applyAlignment="1">
      <alignment horizontal="right" vertical="center"/>
    </xf>
    <xf numFmtId="3" fontId="12" fillId="4" borderId="8" xfId="0" applyNumberFormat="1" applyFont="1" applyFill="1" applyBorder="1" applyAlignment="1" applyProtection="1">
      <alignment horizontal="right" vertical="center"/>
    </xf>
    <xf numFmtId="180" fontId="0" fillId="4" borderId="10" xfId="0" applyNumberFormat="1" applyFont="1" applyFill="1" applyBorder="1" applyAlignment="1">
      <alignment horizontal="right" vertical="center"/>
    </xf>
    <xf numFmtId="3" fontId="12" fillId="4" borderId="9" xfId="0" applyNumberFormat="1" applyFont="1" applyFill="1" applyBorder="1" applyAlignment="1" applyProtection="1">
      <alignment horizontal="right" vertical="center"/>
    </xf>
    <xf numFmtId="180" fontId="0" fillId="4" borderId="9" xfId="0" applyNumberFormat="1" applyFont="1" applyFill="1" applyBorder="1" applyAlignment="1">
      <alignment horizontal="right" vertical="center"/>
    </xf>
    <xf numFmtId="3" fontId="12" fillId="4" borderId="4" xfId="0" applyNumberFormat="1" applyFont="1" applyFill="1" applyBorder="1" applyAlignment="1" applyProtection="1">
      <alignment horizontal="right" vertical="center"/>
    </xf>
    <xf numFmtId="3" fontId="12" fillId="4" borderId="0" xfId="0" applyNumberFormat="1" applyFont="1" applyFill="1" applyBorder="1" applyAlignment="1" applyProtection="1">
      <alignment horizontal="right" vertical="center"/>
    </xf>
    <xf numFmtId="180" fontId="0" fillId="4" borderId="0" xfId="0" applyNumberFormat="1" applyFont="1" applyFill="1" applyBorder="1" applyAlignment="1">
      <alignment horizontal="right" vertical="center"/>
    </xf>
    <xf numFmtId="3" fontId="0" fillId="4" borderId="4" xfId="0" applyNumberFormat="1" applyFont="1" applyFill="1" applyBorder="1"/>
    <xf numFmtId="180" fontId="0" fillId="4" borderId="5" xfId="0" applyNumberFormat="1" applyFont="1" applyFill="1" applyBorder="1"/>
    <xf numFmtId="3" fontId="0" fillId="4" borderId="0" xfId="0" applyNumberFormat="1" applyFont="1" applyFill="1" applyBorder="1"/>
    <xf numFmtId="180" fontId="0" fillId="4" borderId="0" xfId="0" applyNumberFormat="1" applyFont="1" applyFill="1" applyBorder="1"/>
    <xf numFmtId="3" fontId="12" fillId="4" borderId="4" xfId="0" applyNumberFormat="1" applyFont="1" applyFill="1" applyBorder="1" applyAlignment="1">
      <alignment horizontal="right" vertical="center"/>
    </xf>
    <xf numFmtId="180" fontId="12" fillId="4" borderId="5" xfId="0" applyNumberFormat="1" applyFont="1" applyFill="1" applyBorder="1" applyAlignment="1">
      <alignment horizontal="right" vertical="center"/>
    </xf>
    <xf numFmtId="3" fontId="12" fillId="4" borderId="0" xfId="0" applyNumberFormat="1" applyFont="1" applyFill="1" applyBorder="1" applyAlignment="1">
      <alignment horizontal="right" vertical="center"/>
    </xf>
    <xf numFmtId="180" fontId="12" fillId="4" borderId="0" xfId="0" applyNumberFormat="1" applyFont="1" applyFill="1" applyBorder="1" applyAlignment="1">
      <alignment horizontal="right" vertical="center"/>
    </xf>
    <xf numFmtId="3" fontId="12" fillId="4" borderId="8" xfId="0" applyNumberFormat="1" applyFont="1" applyFill="1" applyBorder="1" applyAlignment="1">
      <alignment horizontal="right" vertical="center"/>
    </xf>
    <xf numFmtId="180" fontId="12" fillId="4" borderId="10" xfId="0" applyNumberFormat="1" applyFont="1" applyFill="1" applyBorder="1" applyAlignment="1">
      <alignment horizontal="right" vertical="center"/>
    </xf>
    <xf numFmtId="3" fontId="12" fillId="4" borderId="9" xfId="0"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180" fontId="0" fillId="0" borderId="0" xfId="1" applyNumberFormat="1" applyFont="1" applyFill="1" applyBorder="1" applyAlignment="1">
      <alignment horizontal="right" vertical="center"/>
    </xf>
    <xf numFmtId="180" fontId="0" fillId="0" borderId="0" xfId="0" applyNumberFormat="1" applyBorder="1"/>
    <xf numFmtId="180" fontId="0" fillId="0" borderId="0" xfId="0" applyNumberFormat="1"/>
    <xf numFmtId="0" fontId="0" fillId="4" borderId="2" xfId="0" applyFill="1" applyBorder="1" applyAlignment="1"/>
    <xf numFmtId="0" fontId="0" fillId="4" borderId="11" xfId="0" applyFill="1" applyBorder="1" applyAlignment="1"/>
    <xf numFmtId="0" fontId="0" fillId="4" borderId="8" xfId="0" applyFill="1" applyBorder="1" applyAlignment="1"/>
    <xf numFmtId="0" fontId="0" fillId="4" borderId="10" xfId="0" applyFill="1" applyBorder="1" applyAlignment="1"/>
    <xf numFmtId="3" fontId="12" fillId="4" borderId="10" xfId="4"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80" fontId="21" fillId="4" borderId="11"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180" fontId="2" fillId="4" borderId="11" xfId="0" applyNumberFormat="1" applyFont="1" applyFill="1" applyBorder="1" applyAlignment="1">
      <alignment horizontal="right" vertical="center"/>
    </xf>
    <xf numFmtId="3" fontId="21" fillId="4" borderId="3" xfId="4" applyNumberFormat="1" applyFont="1" applyFill="1" applyBorder="1" applyAlignment="1">
      <alignment horizontal="right" vertical="center"/>
    </xf>
    <xf numFmtId="180" fontId="2" fillId="4" borderId="11" xfId="0" applyNumberFormat="1" applyFont="1" applyFill="1" applyBorder="1"/>
    <xf numFmtId="3" fontId="0" fillId="4" borderId="4" xfId="1" applyNumberFormat="1" applyFont="1" applyFill="1" applyBorder="1" applyAlignment="1">
      <alignment horizontal="right" vertical="center"/>
    </xf>
    <xf numFmtId="180" fontId="0" fillId="4" borderId="5" xfId="1" applyNumberFormat="1" applyFont="1" applyFill="1" applyBorder="1" applyAlignment="1">
      <alignment horizontal="right" vertical="center"/>
    </xf>
    <xf numFmtId="3" fontId="0" fillId="4" borderId="0" xfId="1" applyNumberFormat="1" applyFont="1" applyFill="1" applyBorder="1" applyAlignment="1">
      <alignment horizontal="right" vertical="center"/>
    </xf>
    <xf numFmtId="180" fontId="0" fillId="4" borderId="5" xfId="0" applyNumberFormat="1" applyFill="1" applyBorder="1"/>
    <xf numFmtId="3" fontId="12" fillId="4" borderId="8" xfId="2" applyNumberFormat="1" applyFont="1" applyFill="1" applyBorder="1" applyAlignment="1">
      <alignment horizontal="right" vertical="center"/>
    </xf>
    <xf numFmtId="180" fontId="12" fillId="4" borderId="10" xfId="2" applyNumberFormat="1" applyFont="1" applyFill="1" applyBorder="1" applyAlignment="1">
      <alignment horizontal="right" vertical="center"/>
    </xf>
    <xf numFmtId="3" fontId="12" fillId="4" borderId="9" xfId="2" applyNumberFormat="1" applyFont="1" applyFill="1" applyBorder="1" applyAlignment="1">
      <alignment horizontal="right" vertical="center"/>
    </xf>
    <xf numFmtId="180" fontId="0" fillId="4" borderId="10" xfId="0" applyNumberFormat="1" applyFill="1" applyBorder="1"/>
    <xf numFmtId="3" fontId="2" fillId="4" borderId="4" xfId="1" applyNumberFormat="1" applyFont="1" applyFill="1" applyBorder="1" applyAlignment="1">
      <alignment horizontal="right" vertical="center"/>
    </xf>
    <xf numFmtId="180" fontId="2" fillId="4" borderId="5" xfId="1" applyNumberFormat="1" applyFont="1" applyFill="1" applyBorder="1" applyAlignment="1">
      <alignment horizontal="right" vertical="center"/>
    </xf>
    <xf numFmtId="3" fontId="2" fillId="4" borderId="0" xfId="1" applyNumberFormat="1" applyFont="1" applyFill="1" applyBorder="1" applyAlignment="1">
      <alignment horizontal="right" vertical="center"/>
    </xf>
    <xf numFmtId="180" fontId="2" fillId="4" borderId="5" xfId="0" applyNumberFormat="1" applyFont="1" applyFill="1" applyBorder="1"/>
    <xf numFmtId="3" fontId="12" fillId="4" borderId="4" xfId="4" applyNumberFormat="1" applyFont="1" applyFill="1" applyBorder="1" applyAlignment="1">
      <alignment horizontal="right" vertical="center"/>
    </xf>
    <xf numFmtId="180" fontId="12" fillId="4" borderId="5" xfId="4" applyNumberFormat="1" applyFont="1" applyFill="1" applyBorder="1" applyAlignment="1">
      <alignment horizontal="right" vertical="center"/>
    </xf>
    <xf numFmtId="3" fontId="12" fillId="4" borderId="0" xfId="4" applyNumberFormat="1" applyFont="1" applyFill="1" applyBorder="1" applyAlignment="1">
      <alignment horizontal="right" vertical="center"/>
    </xf>
    <xf numFmtId="3" fontId="0" fillId="4" borderId="9" xfId="0" applyNumberFormat="1" applyFill="1" applyBorder="1" applyAlignment="1">
      <alignment horizontal="right" vertical="center"/>
    </xf>
    <xf numFmtId="180" fontId="0" fillId="4" borderId="10" xfId="0" applyNumberFormat="1" applyFill="1" applyBorder="1" applyAlignment="1">
      <alignment horizontal="right" vertical="center"/>
    </xf>
    <xf numFmtId="3" fontId="12" fillId="4" borderId="9" xfId="4" applyNumberFormat="1" applyFont="1" applyFill="1" applyBorder="1" applyAlignment="1">
      <alignment horizontal="right" vertical="center"/>
    </xf>
    <xf numFmtId="3" fontId="21" fillId="4" borderId="2" xfId="4" applyNumberFormat="1" applyFont="1" applyFill="1" applyBorder="1" applyAlignment="1">
      <alignment horizontal="right" vertical="center"/>
    </xf>
    <xf numFmtId="180" fontId="21" fillId="4" borderId="11" xfId="4" applyNumberFormat="1" applyFont="1" applyFill="1" applyBorder="1" applyAlignment="1">
      <alignment horizontal="right" vertical="center"/>
    </xf>
    <xf numFmtId="3" fontId="12" fillId="4" borderId="15" xfId="11" applyNumberFormat="1" applyFont="1" applyFill="1" applyBorder="1"/>
    <xf numFmtId="180" fontId="12" fillId="4" borderId="0" xfId="11" applyNumberFormat="1" applyFont="1" applyFill="1" applyBorder="1"/>
    <xf numFmtId="3" fontId="12" fillId="4" borderId="4" xfId="11" applyNumberFormat="1" applyFont="1" applyFill="1" applyBorder="1"/>
    <xf numFmtId="180" fontId="12" fillId="4" borderId="5" xfId="11" applyNumberFormat="1" applyFont="1" applyFill="1" applyBorder="1"/>
    <xf numFmtId="3" fontId="12" fillId="4" borderId="0" xfId="11" applyNumberFormat="1" applyFont="1" applyFill="1" applyBorder="1"/>
    <xf numFmtId="180" fontId="12" fillId="4" borderId="16" xfId="11" applyNumberFormat="1" applyFont="1" applyFill="1" applyBorder="1"/>
    <xf numFmtId="3" fontId="0" fillId="4" borderId="4" xfId="0" applyNumberFormat="1" applyFill="1" applyBorder="1" applyAlignment="1">
      <alignment horizontal="right" vertical="center"/>
    </xf>
    <xf numFmtId="180" fontId="0" fillId="4" borderId="5" xfId="0" applyNumberFormat="1" applyFill="1" applyBorder="1" applyAlignment="1">
      <alignment horizontal="right" vertical="center"/>
    </xf>
    <xf numFmtId="3" fontId="0" fillId="4" borderId="0" xfId="0" applyNumberFormat="1" applyFill="1" applyBorder="1" applyAlignment="1">
      <alignment horizontal="right" vertical="center"/>
    </xf>
    <xf numFmtId="3" fontId="0" fillId="4" borderId="6" xfId="1" applyNumberFormat="1" applyFont="1" applyFill="1" applyBorder="1" applyAlignment="1">
      <alignment horizontal="right" vertical="center"/>
    </xf>
    <xf numFmtId="180" fontId="0" fillId="4" borderId="7" xfId="1" applyNumberFormat="1" applyFont="1" applyFill="1" applyBorder="1" applyAlignment="1">
      <alignment horizontal="right" vertical="center"/>
    </xf>
    <xf numFmtId="3" fontId="0" fillId="4" borderId="1" xfId="1" applyNumberFormat="1" applyFont="1" applyFill="1" applyBorder="1" applyAlignment="1">
      <alignment horizontal="right" vertical="center"/>
    </xf>
    <xf numFmtId="180" fontId="0" fillId="4" borderId="7" xfId="0" applyNumberFormat="1" applyFill="1" applyBorder="1"/>
    <xf numFmtId="3" fontId="0" fillId="4" borderId="8" xfId="0" applyNumberFormat="1" applyFill="1" applyBorder="1" applyAlignment="1">
      <alignment horizontal="right" vertical="center"/>
    </xf>
    <xf numFmtId="0" fontId="0" fillId="4" borderId="10" xfId="0" applyFill="1" applyBorder="1" applyAlignment="1">
      <alignment vertical="center" wrapText="1"/>
    </xf>
    <xf numFmtId="3" fontId="0" fillId="4" borderId="0" xfId="0" applyNumberFormat="1" applyFill="1" applyBorder="1" applyAlignment="1">
      <alignment vertical="center" wrapText="1"/>
    </xf>
    <xf numFmtId="180" fontId="0" fillId="4" borderId="0" xfId="1" applyNumberFormat="1" applyFont="1" applyFill="1" applyBorder="1" applyAlignment="1">
      <alignment horizontal="right" vertical="center"/>
    </xf>
    <xf numFmtId="3" fontId="0" fillId="4" borderId="9" xfId="1" applyNumberFormat="1" applyFont="1" applyFill="1" applyBorder="1" applyAlignment="1">
      <alignment horizontal="right" vertical="center"/>
    </xf>
    <xf numFmtId="180" fontId="0" fillId="4" borderId="10" xfId="1" applyNumberFormat="1" applyFont="1" applyFill="1" applyBorder="1" applyAlignment="1">
      <alignment horizontal="right" vertical="center"/>
    </xf>
    <xf numFmtId="180" fontId="0" fillId="4" borderId="3" xfId="1" applyNumberFormat="1" applyFont="1" applyFill="1" applyBorder="1" applyAlignment="1">
      <alignment horizontal="right" vertical="center"/>
    </xf>
    <xf numFmtId="3" fontId="0" fillId="4" borderId="2" xfId="1" applyNumberFormat="1" applyFont="1" applyFill="1" applyBorder="1" applyAlignment="1">
      <alignment horizontal="right" vertical="center"/>
    </xf>
    <xf numFmtId="180" fontId="0" fillId="4" borderId="11" xfId="1" applyNumberFormat="1" applyFont="1" applyFill="1" applyBorder="1" applyAlignment="1">
      <alignment horizontal="right" vertical="center"/>
    </xf>
    <xf numFmtId="3" fontId="0" fillId="4" borderId="9" xfId="0" applyNumberFormat="1" applyFill="1" applyBorder="1" applyAlignment="1">
      <alignment vertical="center" wrapText="1"/>
    </xf>
    <xf numFmtId="180" fontId="0" fillId="4" borderId="9" xfId="1" applyNumberFormat="1" applyFont="1" applyFill="1" applyBorder="1" applyAlignment="1">
      <alignment horizontal="right" vertical="center"/>
    </xf>
    <xf numFmtId="3" fontId="0" fillId="4" borderId="8" xfId="1" applyNumberFormat="1" applyFont="1" applyFill="1" applyBorder="1" applyAlignment="1">
      <alignment horizontal="right" vertical="center"/>
    </xf>
    <xf numFmtId="3" fontId="0" fillId="4" borderId="1" xfId="0" applyNumberFormat="1" applyFill="1" applyBorder="1" applyAlignment="1">
      <alignment vertical="center" wrapText="1"/>
    </xf>
    <xf numFmtId="180" fontId="0" fillId="4" borderId="1" xfId="1" applyNumberFormat="1" applyFont="1" applyFill="1" applyBorder="1" applyAlignment="1">
      <alignment horizontal="right" vertical="center"/>
    </xf>
    <xf numFmtId="3" fontId="0" fillId="4" borderId="4" xfId="0" applyNumberFormat="1" applyFill="1" applyBorder="1"/>
    <xf numFmtId="3" fontId="0" fillId="4" borderId="8" xfId="0" applyNumberFormat="1" applyFill="1" applyBorder="1"/>
    <xf numFmtId="3" fontId="0" fillId="0" borderId="0" xfId="0" applyNumberFormat="1"/>
    <xf numFmtId="3" fontId="12" fillId="4" borderId="2" xfId="0" applyNumberFormat="1" applyFont="1" applyFill="1" applyBorder="1" applyAlignment="1">
      <alignment horizontal="right" vertical="center"/>
    </xf>
    <xf numFmtId="180" fontId="12" fillId="4" borderId="11" xfId="0" applyNumberFormat="1" applyFont="1" applyFill="1" applyBorder="1" applyAlignment="1">
      <alignment horizontal="right" vertical="center"/>
    </xf>
    <xf numFmtId="3" fontId="12" fillId="4" borderId="2" xfId="4" applyNumberFormat="1" applyFont="1" applyFill="1" applyBorder="1" applyAlignment="1">
      <alignment horizontal="right" vertical="center"/>
    </xf>
    <xf numFmtId="180" fontId="12" fillId="4" borderId="11" xfId="4" applyNumberFormat="1" applyFont="1" applyFill="1" applyBorder="1" applyAlignment="1">
      <alignment horizontal="right" vertical="center"/>
    </xf>
    <xf numFmtId="167" fontId="4" fillId="0" borderId="0" xfId="0" applyNumberFormat="1" applyFont="1" applyFill="1" applyAlignment="1">
      <alignment horizontal="left"/>
    </xf>
    <xf numFmtId="167" fontId="0" fillId="0" borderId="0" xfId="0" applyNumberFormat="1"/>
    <xf numFmtId="180" fontId="1" fillId="4" borderId="5" xfId="1" applyNumberFormat="1" applyFont="1" applyFill="1" applyBorder="1" applyAlignment="1">
      <alignment horizontal="right" vertical="center"/>
    </xf>
    <xf numFmtId="0" fontId="0" fillId="4" borderId="5" xfId="0" applyFont="1" applyFill="1" applyBorder="1" applyAlignment="1">
      <alignment vertical="top" wrapText="1"/>
    </xf>
    <xf numFmtId="167" fontId="1" fillId="4" borderId="5" xfId="0" applyNumberFormat="1" applyFont="1" applyFill="1" applyBorder="1" applyAlignment="1">
      <alignment horizontal="right" vertical="center"/>
    </xf>
    <xf numFmtId="180" fontId="1" fillId="4" borderId="5" xfId="0" applyNumberFormat="1" applyFont="1" applyFill="1" applyBorder="1" applyAlignment="1">
      <alignment horizontal="right" vertical="center"/>
    </xf>
    <xf numFmtId="0" fontId="2" fillId="4" borderId="5" xfId="0" applyFont="1" applyFill="1" applyBorder="1" applyAlignment="1">
      <alignment vertical="top" wrapText="1"/>
    </xf>
    <xf numFmtId="3" fontId="12" fillId="4" borderId="9" xfId="4" applyNumberFormat="1" applyFont="1" applyFill="1" applyBorder="1" applyAlignment="1">
      <alignment horizontal="right" vertical="center" wrapText="1"/>
    </xf>
    <xf numFmtId="167" fontId="1" fillId="4" borderId="5" xfId="1" applyNumberFormat="1" applyFont="1" applyFill="1" applyBorder="1" applyAlignment="1">
      <alignment horizontal="right" vertical="center"/>
    </xf>
    <xf numFmtId="0" fontId="0" fillId="4" borderId="10" xfId="0" applyFont="1" applyFill="1" applyBorder="1" applyAlignment="1">
      <alignment vertical="top" wrapText="1"/>
    </xf>
    <xf numFmtId="180" fontId="1" fillId="4" borderId="10" xfId="1" applyNumberFormat="1" applyFont="1" applyFill="1" applyBorder="1" applyAlignment="1">
      <alignment horizontal="right" vertical="center"/>
    </xf>
    <xf numFmtId="167" fontId="1" fillId="4" borderId="10" xfId="1" applyNumberFormat="1" applyFont="1" applyFill="1" applyBorder="1" applyAlignment="1">
      <alignment horizontal="right" vertical="center"/>
    </xf>
    <xf numFmtId="0" fontId="0" fillId="4" borderId="7" xfId="0" applyFont="1" applyFill="1" applyBorder="1" applyAlignment="1">
      <alignment vertical="top" wrapText="1"/>
    </xf>
    <xf numFmtId="0" fontId="0" fillId="4" borderId="9" xfId="0" applyFill="1" applyBorder="1" applyAlignment="1"/>
    <xf numFmtId="3" fontId="12" fillId="4" borderId="0" xfId="4" applyNumberFormat="1" applyFont="1" applyFill="1" applyBorder="1" applyAlignment="1">
      <alignment horizontal="right" vertical="center" wrapText="1"/>
    </xf>
    <xf numFmtId="3" fontId="21" fillId="4" borderId="0" xfId="0" applyNumberFormat="1" applyFont="1" applyFill="1" applyBorder="1" applyAlignment="1">
      <alignment horizontal="right" vertical="center"/>
    </xf>
    <xf numFmtId="3" fontId="2" fillId="4" borderId="0" xfId="0" applyNumberFormat="1" applyFont="1" applyFill="1" applyBorder="1" applyAlignment="1">
      <alignment horizontal="right" vertical="center"/>
    </xf>
    <xf numFmtId="3" fontId="21" fillId="4" borderId="0" xfId="4" applyNumberFormat="1" applyFont="1" applyFill="1" applyBorder="1" applyAlignment="1">
      <alignment horizontal="right" vertical="center"/>
    </xf>
    <xf numFmtId="3" fontId="12" fillId="4" borderId="5" xfId="4" applyNumberFormat="1" applyFont="1" applyFill="1" applyBorder="1" applyAlignment="1">
      <alignment horizontal="right" vertical="center" wrapText="1"/>
    </xf>
    <xf numFmtId="3" fontId="21" fillId="4" borderId="4" xfId="0" applyNumberFormat="1" applyFont="1" applyFill="1" applyBorder="1" applyAlignment="1">
      <alignment horizontal="right" vertical="center"/>
    </xf>
    <xf numFmtId="3" fontId="21" fillId="4" borderId="4" xfId="4" applyNumberFormat="1" applyFont="1" applyFill="1" applyBorder="1" applyAlignment="1">
      <alignment horizontal="right" vertical="center"/>
    </xf>
    <xf numFmtId="181" fontId="0" fillId="4" borderId="5" xfId="1" applyNumberFormat="1" applyFont="1" applyFill="1" applyBorder="1" applyAlignment="1">
      <alignment horizontal="right" vertical="center"/>
    </xf>
    <xf numFmtId="3" fontId="1" fillId="4" borderId="0" xfId="1"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181" fontId="12" fillId="4" borderId="5" xfId="0" applyNumberFormat="1" applyFont="1" applyFill="1" applyBorder="1" applyAlignment="1">
      <alignment horizontal="right" vertical="center"/>
    </xf>
    <xf numFmtId="181" fontId="12" fillId="4" borderId="10" xfId="0" applyNumberFormat="1" applyFont="1" applyFill="1" applyBorder="1" applyAlignment="1">
      <alignment horizontal="right" vertical="center"/>
    </xf>
    <xf numFmtId="181" fontId="12" fillId="4" borderId="7" xfId="0" applyNumberFormat="1" applyFont="1" applyFill="1" applyBorder="1" applyAlignment="1">
      <alignment horizontal="right" vertical="center"/>
    </xf>
    <xf numFmtId="0" fontId="0" fillId="4" borderId="5" xfId="0" applyFill="1" applyBorder="1" applyAlignment="1">
      <alignment vertical="center" wrapText="1"/>
    </xf>
    <xf numFmtId="3" fontId="12" fillId="4" borderId="3" xfId="0" applyNumberFormat="1" applyFont="1" applyFill="1" applyBorder="1" applyAlignment="1">
      <alignment horizontal="right" vertical="center"/>
    </xf>
    <xf numFmtId="167" fontId="0" fillId="4" borderId="11" xfId="0" applyNumberFormat="1" applyFont="1" applyFill="1" applyBorder="1" applyAlignment="1">
      <alignment horizontal="right" vertical="center"/>
    </xf>
    <xf numFmtId="167" fontId="0" fillId="4" borderId="5" xfId="1" applyNumberFormat="1" applyFont="1" applyFill="1" applyBorder="1" applyAlignment="1">
      <alignment horizontal="right" vertical="center"/>
    </xf>
    <xf numFmtId="167" fontId="0" fillId="4" borderId="10" xfId="1" applyNumberFormat="1" applyFont="1" applyFill="1" applyBorder="1" applyAlignment="1">
      <alignment horizontal="right" vertical="center"/>
    </xf>
    <xf numFmtId="167" fontId="0" fillId="4" borderId="5"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167" fontId="0" fillId="4" borderId="7" xfId="1" applyNumberFormat="1" applyFont="1" applyFill="1" applyBorder="1" applyAlignment="1">
      <alignment horizontal="right" vertical="center"/>
    </xf>
    <xf numFmtId="0" fontId="2" fillId="4" borderId="11" xfId="0" applyFont="1" applyFill="1" applyBorder="1" applyAlignment="1">
      <alignment vertical="top" wrapText="1"/>
    </xf>
    <xf numFmtId="0" fontId="0" fillId="4" borderId="8" xfId="0" applyFont="1" applyFill="1" applyBorder="1" applyAlignment="1">
      <alignment horizontal="right" vertical="center"/>
    </xf>
    <xf numFmtId="3" fontId="0" fillId="4" borderId="4" xfId="0" applyNumberFormat="1" applyFont="1" applyFill="1" applyBorder="1" applyAlignment="1">
      <alignment horizontal="right" vertical="center" wrapText="1"/>
    </xf>
    <xf numFmtId="181" fontId="0" fillId="4" borderId="5" xfId="0" applyNumberFormat="1" applyFont="1" applyFill="1" applyBorder="1" applyAlignment="1">
      <alignment horizontal="right" vertical="center" wrapText="1"/>
    </xf>
    <xf numFmtId="164" fontId="12" fillId="4" borderId="0" xfId="0" applyNumberFormat="1" applyFont="1" applyFill="1" applyBorder="1" applyAlignment="1">
      <alignment vertical="center"/>
    </xf>
    <xf numFmtId="181" fontId="0" fillId="4" borderId="0" xfId="0" applyNumberFormat="1" applyFont="1" applyFill="1" applyBorder="1" applyAlignment="1">
      <alignment horizontal="right" vertical="center" wrapText="1"/>
    </xf>
    <xf numFmtId="164" fontId="12" fillId="4" borderId="4" xfId="0" applyNumberFormat="1" applyFont="1" applyFill="1" applyBorder="1" applyAlignment="1">
      <alignment vertical="center"/>
    </xf>
    <xf numFmtId="178" fontId="0" fillId="4" borderId="4" xfId="0" applyNumberFormat="1" applyFont="1" applyFill="1" applyBorder="1" applyAlignment="1">
      <alignment horizontal="right" vertical="center" wrapText="1"/>
    </xf>
    <xf numFmtId="180" fontId="0" fillId="4" borderId="5" xfId="0" applyNumberFormat="1" applyFont="1" applyFill="1" applyBorder="1" applyAlignment="1">
      <alignment horizontal="right" vertical="center" wrapText="1"/>
    </xf>
    <xf numFmtId="180" fontId="0" fillId="4" borderId="0" xfId="0" applyNumberFormat="1" applyFont="1" applyFill="1" applyBorder="1" applyAlignment="1">
      <alignment horizontal="right" vertical="center" wrapText="1"/>
    </xf>
    <xf numFmtId="178" fontId="0" fillId="4" borderId="6" xfId="0" applyNumberFormat="1" applyFont="1" applyFill="1" applyBorder="1" applyAlignment="1">
      <alignment horizontal="right" vertical="center" wrapText="1"/>
    </xf>
    <xf numFmtId="180" fontId="0" fillId="4" borderId="7" xfId="0" applyNumberFormat="1" applyFont="1" applyFill="1" applyBorder="1" applyAlignment="1">
      <alignment horizontal="right" vertical="center" wrapText="1"/>
    </xf>
    <xf numFmtId="182" fontId="12" fillId="4" borderId="1" xfId="0" applyNumberFormat="1" applyFont="1" applyFill="1" applyBorder="1" applyAlignment="1">
      <alignment horizontal="right" vertical="center"/>
    </xf>
    <xf numFmtId="182" fontId="0" fillId="4" borderId="1" xfId="0" applyNumberFormat="1" applyFont="1" applyFill="1" applyBorder="1" applyAlignment="1">
      <alignment horizontal="right" vertical="center" wrapText="1"/>
    </xf>
    <xf numFmtId="164" fontId="12" fillId="4" borderId="6" xfId="0" applyNumberFormat="1" applyFont="1" applyFill="1" applyBorder="1" applyAlignment="1">
      <alignment vertical="center"/>
    </xf>
    <xf numFmtId="182" fontId="12" fillId="4" borderId="6" xfId="0" applyNumberFormat="1" applyFont="1" applyFill="1" applyBorder="1" applyAlignment="1">
      <alignment horizontal="right" vertical="center"/>
    </xf>
    <xf numFmtId="182" fontId="0" fillId="4" borderId="7" xfId="0" applyNumberFormat="1" applyFont="1" applyFill="1" applyBorder="1" applyAlignment="1">
      <alignment horizontal="right" vertical="center" wrapText="1"/>
    </xf>
    <xf numFmtId="3" fontId="2" fillId="4" borderId="2" xfId="0" applyNumberFormat="1" applyFont="1" applyFill="1" applyBorder="1" applyAlignment="1">
      <alignment horizontal="right" vertical="center" wrapText="1"/>
    </xf>
    <xf numFmtId="181" fontId="2" fillId="4" borderId="11" xfId="0" applyNumberFormat="1" applyFont="1" applyFill="1" applyBorder="1" applyAlignment="1">
      <alignment horizontal="right" vertical="center" wrapText="1"/>
    </xf>
    <xf numFmtId="182" fontId="0" fillId="4" borderId="4" xfId="0" applyNumberFormat="1" applyFont="1" applyFill="1" applyBorder="1" applyAlignment="1">
      <alignment horizontal="right" vertical="center" wrapText="1"/>
    </xf>
    <xf numFmtId="182" fontId="0" fillId="4" borderId="5" xfId="0" applyNumberFormat="1" applyFont="1" applyFill="1" applyBorder="1" applyAlignment="1">
      <alignment horizontal="right" vertical="center" wrapText="1"/>
    </xf>
    <xf numFmtId="182" fontId="0" fillId="4" borderId="8" xfId="0" applyNumberFormat="1" applyFont="1" applyFill="1" applyBorder="1" applyAlignment="1">
      <alignment horizontal="right" vertical="center" wrapText="1"/>
    </xf>
    <xf numFmtId="182" fontId="0" fillId="4" borderId="10" xfId="0" applyNumberFormat="1" applyFont="1" applyFill="1" applyBorder="1" applyAlignment="1">
      <alignment horizontal="right" vertical="center" wrapText="1"/>
    </xf>
    <xf numFmtId="3" fontId="21" fillId="4" borderId="8" xfId="0" applyNumberFormat="1" applyFont="1" applyFill="1" applyBorder="1" applyAlignment="1">
      <alignment horizontal="right" vertical="center"/>
    </xf>
    <xf numFmtId="180" fontId="21" fillId="4" borderId="10" xfId="0" applyNumberFormat="1" applyFont="1" applyFill="1" applyBorder="1" applyAlignment="1">
      <alignment horizontal="right" vertical="center"/>
    </xf>
    <xf numFmtId="3" fontId="2" fillId="4" borderId="8" xfId="0" applyNumberFormat="1" applyFont="1" applyFill="1" applyBorder="1" applyAlignment="1">
      <alignment horizontal="right" vertical="center"/>
    </xf>
    <xf numFmtId="180" fontId="2" fillId="4" borderId="10" xfId="0" applyNumberFormat="1" applyFont="1" applyFill="1" applyBorder="1" applyAlignment="1">
      <alignment horizontal="right" vertical="center"/>
    </xf>
    <xf numFmtId="3" fontId="21" fillId="4" borderId="9" xfId="4" applyNumberFormat="1" applyFont="1" applyFill="1" applyBorder="1" applyAlignment="1">
      <alignment horizontal="right" vertical="center"/>
    </xf>
    <xf numFmtId="180" fontId="2" fillId="4" borderId="10" xfId="0" applyNumberFormat="1" applyFont="1" applyFill="1" applyBorder="1"/>
    <xf numFmtId="0" fontId="2" fillId="4" borderId="28" xfId="0" applyFont="1" applyFill="1" applyBorder="1" applyAlignment="1">
      <alignment vertical="center" wrapText="1"/>
    </xf>
    <xf numFmtId="0" fontId="0" fillId="4" borderId="17" xfId="0" applyFont="1" applyFill="1" applyBorder="1" applyAlignment="1">
      <alignment vertical="center" wrapText="1"/>
    </xf>
    <xf numFmtId="0" fontId="2" fillId="4" borderId="17" xfId="0" applyFont="1" applyFill="1" applyBorder="1" applyAlignment="1">
      <alignment vertical="center" wrapText="1"/>
    </xf>
    <xf numFmtId="0" fontId="0" fillId="4" borderId="18" xfId="0" applyFont="1" applyFill="1" applyBorder="1" applyAlignment="1">
      <alignment vertical="center" wrapText="1"/>
    </xf>
    <xf numFmtId="0" fontId="0" fillId="4" borderId="29" xfId="0" applyFont="1" applyFill="1" applyBorder="1" applyAlignment="1">
      <alignment vertical="center" wrapText="1"/>
    </xf>
    <xf numFmtId="3" fontId="0" fillId="4" borderId="3" xfId="0" applyNumberFormat="1" applyFill="1" applyBorder="1" applyAlignment="1">
      <alignment horizontal="right" vertical="center" wrapText="1"/>
    </xf>
    <xf numFmtId="3" fontId="0" fillId="4" borderId="0" xfId="0" applyNumberFormat="1" applyFill="1" applyBorder="1" applyAlignment="1">
      <alignment horizontal="right" vertical="center" wrapText="1"/>
    </xf>
    <xf numFmtId="3" fontId="0" fillId="4" borderId="9" xfId="0" applyNumberFormat="1" applyFill="1" applyBorder="1" applyAlignment="1">
      <alignment horizontal="right" vertical="center" wrapText="1"/>
    </xf>
    <xf numFmtId="3" fontId="0" fillId="4" borderId="1" xfId="0" applyNumberFormat="1" applyFill="1" applyBorder="1" applyAlignment="1">
      <alignment horizontal="right" vertical="center" wrapText="1"/>
    </xf>
    <xf numFmtId="3" fontId="0" fillId="4" borderId="4" xfId="0" applyNumberFormat="1" applyFill="1" applyBorder="1" applyAlignment="1">
      <alignment horizontal="right" vertical="center" wrapText="1"/>
    </xf>
    <xf numFmtId="181" fontId="0" fillId="4" borderId="0" xfId="1" applyNumberFormat="1" applyFont="1" applyFill="1" applyBorder="1" applyAlignment="1">
      <alignment horizontal="right" vertical="center"/>
    </xf>
    <xf numFmtId="3" fontId="0" fillId="4" borderId="0" xfId="0" applyNumberFormat="1" applyFill="1" applyBorder="1" applyAlignment="1">
      <alignment vertical="center"/>
    </xf>
    <xf numFmtId="181" fontId="0" fillId="4" borderId="0" xfId="0" applyNumberFormat="1" applyFill="1" applyBorder="1" applyAlignment="1">
      <alignment vertical="center"/>
    </xf>
    <xf numFmtId="181" fontId="0" fillId="4" borderId="5" xfId="0" applyNumberFormat="1" applyFill="1" applyBorder="1" applyAlignment="1">
      <alignment vertical="center"/>
    </xf>
    <xf numFmtId="3" fontId="0" fillId="4" borderId="9" xfId="0" applyNumberFormat="1" applyFill="1" applyBorder="1" applyAlignment="1">
      <alignment vertical="center"/>
    </xf>
    <xf numFmtId="181" fontId="0" fillId="4" borderId="9" xfId="0" applyNumberFormat="1" applyFill="1" applyBorder="1" applyAlignment="1">
      <alignment vertical="center"/>
    </xf>
    <xf numFmtId="181" fontId="0" fillId="4" borderId="10" xfId="0" applyNumberFormat="1" applyFill="1" applyBorder="1" applyAlignment="1">
      <alignment vertical="center"/>
    </xf>
    <xf numFmtId="3" fontId="0" fillId="4" borderId="4" xfId="0" applyNumberFormat="1" applyFill="1" applyBorder="1" applyAlignment="1">
      <alignment vertical="center"/>
    </xf>
    <xf numFmtId="3" fontId="0" fillId="4" borderId="8" xfId="0" applyNumberFormat="1" applyFill="1" applyBorder="1" applyAlignment="1">
      <alignment vertical="center"/>
    </xf>
    <xf numFmtId="3" fontId="0" fillId="4" borderId="1" xfId="0" applyNumberFormat="1" applyFill="1" applyBorder="1" applyAlignment="1">
      <alignment vertical="center"/>
    </xf>
    <xf numFmtId="181" fontId="0" fillId="4" borderId="1" xfId="0" applyNumberFormat="1" applyFill="1" applyBorder="1" applyAlignment="1">
      <alignment vertical="center"/>
    </xf>
    <xf numFmtId="181" fontId="0" fillId="4" borderId="7" xfId="0" applyNumberForma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80" fontId="0" fillId="0" borderId="0" xfId="0" applyNumberFormat="1" applyFill="1" applyBorder="1"/>
    <xf numFmtId="180" fontId="0" fillId="4" borderId="0" xfId="0" applyNumberFormat="1" applyFill="1" applyBorder="1" applyAlignment="1">
      <alignment horizontal="right" vertical="center"/>
    </xf>
    <xf numFmtId="180" fontId="0" fillId="4" borderId="9" xfId="0" applyNumberFormat="1" applyFill="1" applyBorder="1" applyAlignment="1">
      <alignment horizontal="right" vertical="center"/>
    </xf>
    <xf numFmtId="3" fontId="0" fillId="4" borderId="3" xfId="1" applyNumberFormat="1" applyFont="1" applyFill="1" applyBorder="1" applyAlignment="1">
      <alignment vertical="center"/>
    </xf>
    <xf numFmtId="3" fontId="0" fillId="4" borderId="2" xfId="1" applyNumberFormat="1" applyFont="1" applyFill="1" applyBorder="1" applyAlignment="1">
      <alignment vertical="center"/>
    </xf>
    <xf numFmtId="0" fontId="0" fillId="4" borderId="17" xfId="0" applyFont="1" applyFill="1" applyBorder="1" applyAlignment="1">
      <alignment vertical="top" wrapText="1"/>
    </xf>
    <xf numFmtId="3" fontId="12" fillId="4" borderId="0" xfId="0" applyNumberFormat="1" applyFont="1" applyFill="1" applyBorder="1" applyAlignment="1">
      <alignment vertical="center"/>
    </xf>
    <xf numFmtId="3" fontId="12" fillId="4" borderId="4" xfId="0" applyNumberFormat="1" applyFont="1" applyFill="1" applyBorder="1" applyAlignment="1">
      <alignment vertical="center"/>
    </xf>
    <xf numFmtId="3" fontId="12" fillId="4" borderId="4" xfId="4" applyNumberFormat="1" applyFont="1" applyFill="1" applyBorder="1" applyAlignment="1">
      <alignment vertical="center"/>
    </xf>
    <xf numFmtId="3" fontId="12" fillId="4" borderId="0" xfId="4" applyNumberFormat="1" applyFont="1" applyFill="1" applyBorder="1" applyAlignment="1">
      <alignment vertical="center"/>
    </xf>
    <xf numFmtId="3" fontId="0" fillId="4" borderId="4" xfId="1" applyNumberFormat="1" applyFont="1" applyFill="1" applyBorder="1" applyAlignment="1">
      <alignment vertical="center"/>
    </xf>
    <xf numFmtId="3" fontId="0" fillId="4" borderId="0" xfId="1" applyNumberFormat="1" applyFont="1" applyFill="1" applyBorder="1" applyAlignment="1">
      <alignment vertical="center"/>
    </xf>
    <xf numFmtId="0" fontId="0" fillId="4" borderId="18" xfId="0" applyFont="1" applyFill="1" applyBorder="1" applyAlignment="1">
      <alignment vertical="top" wrapText="1"/>
    </xf>
    <xf numFmtId="3" fontId="0" fillId="4" borderId="8" xfId="1" applyNumberFormat="1" applyFont="1" applyFill="1" applyBorder="1" applyAlignment="1">
      <alignment vertical="center"/>
    </xf>
    <xf numFmtId="3" fontId="0" fillId="4" borderId="9" xfId="1" applyNumberFormat="1" applyFont="1" applyFill="1" applyBorder="1" applyAlignment="1">
      <alignment vertical="center"/>
    </xf>
    <xf numFmtId="0" fontId="2" fillId="4" borderId="28" xfId="0" applyFont="1" applyFill="1" applyBorder="1" applyAlignment="1">
      <alignment vertical="top" wrapText="1"/>
    </xf>
    <xf numFmtId="0" fontId="2" fillId="4" borderId="17" xfId="0" applyFont="1" applyFill="1" applyBorder="1" applyAlignment="1">
      <alignment vertical="top" wrapText="1"/>
    </xf>
    <xf numFmtId="0" fontId="0" fillId="4" borderId="29" xfId="0" applyFont="1" applyFill="1" applyBorder="1" applyAlignment="1">
      <alignment vertical="top" wrapText="1"/>
    </xf>
    <xf numFmtId="3" fontId="0" fillId="4" borderId="6" xfId="1" applyNumberFormat="1" applyFont="1" applyFill="1" applyBorder="1" applyAlignment="1">
      <alignment vertical="center"/>
    </xf>
    <xf numFmtId="3" fontId="0" fillId="4" borderId="1" xfId="1" applyNumberFormat="1" applyFont="1" applyFill="1" applyBorder="1" applyAlignment="1">
      <alignment vertical="center"/>
    </xf>
    <xf numFmtId="180" fontId="1" fillId="4" borderId="11" xfId="0" applyNumberFormat="1" applyFont="1" applyFill="1" applyBorder="1" applyAlignment="1">
      <alignment horizontal="right" vertical="center"/>
    </xf>
    <xf numFmtId="167" fontId="1" fillId="4" borderId="11" xfId="0" applyNumberFormat="1" applyFont="1" applyFill="1" applyBorder="1" applyAlignment="1">
      <alignment horizontal="right" vertical="center"/>
    </xf>
    <xf numFmtId="180" fontId="1" fillId="4" borderId="7" xfId="1" applyNumberFormat="1" applyFont="1" applyFill="1" applyBorder="1" applyAlignment="1">
      <alignment horizontal="right" vertical="center"/>
    </xf>
    <xf numFmtId="167" fontId="1" fillId="4" borderId="7" xfId="1" applyNumberFormat="1" applyFont="1" applyFill="1" applyBorder="1" applyAlignment="1">
      <alignment horizontal="right" vertical="center"/>
    </xf>
    <xf numFmtId="3" fontId="2" fillId="4" borderId="2" xfId="0" applyNumberFormat="1" applyFont="1" applyFill="1" applyBorder="1" applyAlignment="1">
      <alignment horizontal="right" wrapText="1"/>
    </xf>
    <xf numFmtId="181" fontId="2" fillId="4" borderId="3" xfId="0" applyNumberFormat="1" applyFont="1" applyFill="1" applyBorder="1" applyAlignment="1">
      <alignment horizontal="right" wrapText="1"/>
    </xf>
    <xf numFmtId="181" fontId="2" fillId="4" borderId="11" xfId="0" applyNumberFormat="1" applyFont="1" applyFill="1" applyBorder="1" applyAlignment="1">
      <alignment horizontal="right" wrapText="1"/>
    </xf>
    <xf numFmtId="3" fontId="2" fillId="4" borderId="3" xfId="0" applyNumberFormat="1" applyFont="1" applyFill="1" applyBorder="1" applyAlignment="1">
      <alignment horizontal="right" wrapText="1"/>
    </xf>
    <xf numFmtId="3" fontId="0" fillId="4" borderId="4" xfId="0" applyNumberFormat="1" applyFont="1" applyFill="1" applyBorder="1" applyAlignment="1">
      <alignment horizontal="right" wrapText="1"/>
    </xf>
    <xf numFmtId="181" fontId="0" fillId="4" borderId="0" xfId="0" applyNumberFormat="1" applyFont="1" applyFill="1" applyBorder="1" applyAlignment="1">
      <alignment horizontal="right" wrapText="1"/>
    </xf>
    <xf numFmtId="181" fontId="0" fillId="4" borderId="5" xfId="0" applyNumberFormat="1" applyFont="1" applyFill="1" applyBorder="1" applyAlignment="1">
      <alignment horizontal="right" wrapText="1"/>
    </xf>
    <xf numFmtId="3" fontId="0" fillId="4" borderId="0" xfId="0" applyNumberFormat="1" applyFont="1" applyFill="1" applyBorder="1" applyAlignment="1">
      <alignment horizontal="right" wrapText="1"/>
    </xf>
    <xf numFmtId="182" fontId="0" fillId="4" borderId="4" xfId="0" applyNumberFormat="1" applyFont="1" applyFill="1" applyBorder="1" applyAlignment="1">
      <alignment horizontal="right" wrapText="1"/>
    </xf>
    <xf numFmtId="182" fontId="0" fillId="4" borderId="0" xfId="0" applyNumberFormat="1" applyFont="1" applyFill="1" applyBorder="1" applyAlignment="1">
      <alignment horizontal="right" wrapText="1"/>
    </xf>
    <xf numFmtId="182" fontId="0" fillId="4" borderId="5" xfId="0" applyNumberFormat="1" applyFont="1" applyFill="1" applyBorder="1" applyAlignment="1">
      <alignment horizontal="right" wrapText="1"/>
    </xf>
    <xf numFmtId="3" fontId="12" fillId="4" borderId="4" xfId="0" applyNumberFormat="1" applyFont="1" applyFill="1" applyBorder="1" applyAlignment="1" applyProtection="1">
      <alignment horizontal="right"/>
    </xf>
    <xf numFmtId="182" fontId="0" fillId="4" borderId="8" xfId="0" applyNumberFormat="1" applyFont="1" applyFill="1" applyBorder="1" applyAlignment="1">
      <alignment horizontal="right" wrapText="1"/>
    </xf>
    <xf numFmtId="182" fontId="0" fillId="4" borderId="9" xfId="0" applyNumberFormat="1" applyFont="1" applyFill="1" applyBorder="1" applyAlignment="1">
      <alignment horizontal="right" wrapText="1"/>
    </xf>
    <xf numFmtId="182" fontId="0" fillId="4" borderId="10" xfId="0" applyNumberFormat="1" applyFont="1" applyFill="1" applyBorder="1" applyAlignment="1">
      <alignment horizontal="right" wrapText="1"/>
    </xf>
    <xf numFmtId="0" fontId="0" fillId="4" borderId="5" xfId="0" applyFont="1" applyFill="1" applyBorder="1" applyAlignment="1">
      <alignment horizontal="right" vertical="center" wrapText="1"/>
    </xf>
    <xf numFmtId="3" fontId="2" fillId="4" borderId="3" xfId="0" applyNumberFormat="1" applyFont="1" applyFill="1" applyBorder="1" applyAlignment="1">
      <alignment horizontal="right" vertical="center" wrapText="1"/>
    </xf>
    <xf numFmtId="182" fontId="0" fillId="4" borderId="9" xfId="0" applyNumberFormat="1" applyFont="1" applyFill="1" applyBorder="1" applyAlignment="1">
      <alignment horizontal="right" vertical="center" wrapText="1"/>
    </xf>
    <xf numFmtId="0" fontId="13" fillId="4" borderId="0" xfId="7" quotePrefix="1" applyFill="1" applyAlignment="1">
      <alignment horizontal="left"/>
    </xf>
    <xf numFmtId="181" fontId="0" fillId="4" borderId="5" xfId="0" applyNumberFormat="1" applyFill="1" applyBorder="1" applyAlignment="1">
      <alignment horizontal="right" vertical="center"/>
    </xf>
    <xf numFmtId="181" fontId="0" fillId="4" borderId="10" xfId="0" applyNumberFormat="1" applyFill="1" applyBorder="1" applyAlignment="1">
      <alignment horizontal="right" vertical="center"/>
    </xf>
    <xf numFmtId="181" fontId="0" fillId="4" borderId="7" xfId="0" applyNumberFormat="1" applyFill="1" applyBorder="1" applyAlignment="1">
      <alignment horizontal="right" vertical="center"/>
    </xf>
    <xf numFmtId="3" fontId="0" fillId="4" borderId="2" xfId="0" applyNumberFormat="1" applyFill="1" applyBorder="1" applyAlignment="1">
      <alignment vertical="center"/>
    </xf>
    <xf numFmtId="0" fontId="0" fillId="0" borderId="0" xfId="0" applyFont="1" applyAlignment="1">
      <alignment horizontal="left"/>
    </xf>
    <xf numFmtId="0" fontId="0" fillId="0" borderId="0" xfId="0" applyFont="1" applyFill="1" applyAlignment="1">
      <alignment horizontal="left"/>
    </xf>
    <xf numFmtId="0" fontId="5" fillId="3" borderId="0" xfId="0" applyFont="1" applyFill="1" applyAlignment="1"/>
    <xf numFmtId="0" fontId="4" fillId="2" borderId="0" xfId="0" applyFont="1" applyFill="1" applyAlignment="1"/>
    <xf numFmtId="0" fontId="0" fillId="0" borderId="0" xfId="0" applyAlignment="1">
      <alignment vertical="top"/>
    </xf>
    <xf numFmtId="0" fontId="2" fillId="2" borderId="0" xfId="0" applyFont="1" applyFill="1" applyAlignment="1"/>
    <xf numFmtId="0" fontId="2" fillId="0" borderId="0" xfId="0" applyFont="1" applyFill="1" applyAlignment="1"/>
    <xf numFmtId="3" fontId="2" fillId="4" borderId="2" xfId="1" applyNumberFormat="1" applyFont="1" applyFill="1" applyBorder="1" applyAlignment="1">
      <alignment horizontal="right" vertical="center"/>
    </xf>
    <xf numFmtId="180" fontId="2" fillId="4" borderId="11" xfId="1" applyNumberFormat="1" applyFont="1" applyFill="1" applyBorder="1" applyAlignment="1">
      <alignment horizontal="right" vertical="center"/>
    </xf>
    <xf numFmtId="3" fontId="2" fillId="4" borderId="3" xfId="1" applyNumberFormat="1" applyFont="1" applyFill="1" applyBorder="1" applyAlignment="1">
      <alignment horizontal="right" vertical="center"/>
    </xf>
    <xf numFmtId="180" fontId="2" fillId="4" borderId="3" xfId="1" applyNumberFormat="1" applyFont="1" applyFill="1" applyBorder="1" applyAlignment="1">
      <alignment horizontal="right" vertical="center"/>
    </xf>
    <xf numFmtId="180" fontId="2" fillId="4" borderId="0" xfId="1" applyNumberFormat="1" applyFont="1" applyFill="1" applyBorder="1" applyAlignment="1">
      <alignment horizontal="right" vertical="center"/>
    </xf>
    <xf numFmtId="3" fontId="2" fillId="4" borderId="4" xfId="0" applyNumberFormat="1" applyFont="1" applyFill="1" applyBorder="1" applyAlignment="1">
      <alignment horizontal="right" vertical="center"/>
    </xf>
    <xf numFmtId="180" fontId="2" fillId="4" borderId="5" xfId="0" applyNumberFormat="1" applyFont="1" applyFill="1" applyBorder="1" applyAlignment="1">
      <alignment horizontal="right" vertical="center"/>
    </xf>
    <xf numFmtId="180" fontId="2" fillId="4" borderId="0" xfId="0" applyNumberFormat="1" applyFont="1" applyFill="1" applyBorder="1" applyAlignment="1">
      <alignment horizontal="right" vertical="center"/>
    </xf>
    <xf numFmtId="181" fontId="21" fillId="4" borderId="5" xfId="0" applyNumberFormat="1" applyFont="1" applyFill="1" applyBorder="1" applyAlignment="1">
      <alignment horizontal="right" vertical="center"/>
    </xf>
    <xf numFmtId="3" fontId="2" fillId="4" borderId="3" xfId="0" applyNumberFormat="1" applyFont="1" applyFill="1" applyBorder="1" applyAlignment="1">
      <alignment vertical="center"/>
    </xf>
    <xf numFmtId="181" fontId="2" fillId="4" borderId="3" xfId="0" applyNumberFormat="1" applyFont="1" applyFill="1" applyBorder="1" applyAlignment="1">
      <alignment vertical="center"/>
    </xf>
    <xf numFmtId="181" fontId="2" fillId="4" borderId="11" xfId="0" applyNumberFormat="1" applyFont="1" applyFill="1" applyBorder="1" applyAlignment="1">
      <alignment vertical="center"/>
    </xf>
    <xf numFmtId="181" fontId="2" fillId="4" borderId="11" xfId="0" applyNumberFormat="1" applyFont="1" applyFill="1" applyBorder="1" applyAlignment="1">
      <alignment horizontal="right" vertical="center"/>
    </xf>
    <xf numFmtId="3" fontId="2" fillId="4" borderId="0" xfId="0" applyNumberFormat="1" applyFont="1" applyFill="1" applyBorder="1" applyAlignment="1">
      <alignment vertical="center"/>
    </xf>
    <xf numFmtId="181" fontId="2" fillId="4" borderId="0" xfId="0" applyNumberFormat="1" applyFont="1" applyFill="1" applyBorder="1" applyAlignment="1">
      <alignment vertical="center"/>
    </xf>
    <xf numFmtId="3" fontId="2" fillId="4" borderId="4" xfId="0" applyNumberFormat="1" applyFont="1" applyFill="1" applyBorder="1" applyAlignment="1">
      <alignment vertical="center"/>
    </xf>
    <xf numFmtId="181" fontId="2" fillId="4" borderId="5" xfId="0" applyNumberFormat="1" applyFont="1" applyFill="1" applyBorder="1" applyAlignment="1">
      <alignment vertical="center"/>
    </xf>
    <xf numFmtId="181" fontId="2" fillId="4" borderId="5" xfId="0" applyNumberFormat="1" applyFont="1" applyFill="1" applyBorder="1" applyAlignment="1">
      <alignment horizontal="right" vertical="center"/>
    </xf>
    <xf numFmtId="183" fontId="0" fillId="4" borderId="5" xfId="0" applyNumberFormat="1" applyFont="1" applyFill="1" applyBorder="1" applyAlignment="1">
      <alignment horizontal="right" wrapText="1"/>
    </xf>
    <xf numFmtId="182" fontId="0" fillId="4" borderId="0" xfId="0" applyNumberFormat="1" applyFont="1" applyFill="1" applyBorder="1" applyAlignment="1">
      <alignment horizontal="right" vertical="center" wrapText="1"/>
    </xf>
    <xf numFmtId="3" fontId="21" fillId="4" borderId="0" xfId="0" applyNumberFormat="1" applyFont="1" applyFill="1" applyBorder="1" applyAlignment="1" applyProtection="1">
      <alignment horizontal="right" vertical="center"/>
    </xf>
    <xf numFmtId="3" fontId="21" fillId="4" borderId="4" xfId="0" applyNumberFormat="1" applyFont="1" applyFill="1" applyBorder="1" applyAlignment="1" applyProtection="1">
      <alignment horizontal="right" vertical="center"/>
    </xf>
    <xf numFmtId="0" fontId="0" fillId="0" borderId="0" xfId="0" applyAlignment="1">
      <alignment horizontal="left" vertical="top"/>
    </xf>
    <xf numFmtId="0" fontId="2" fillId="2" borderId="0" xfId="0" applyFont="1" applyFill="1" applyAlignment="1">
      <alignment horizontal="left"/>
    </xf>
    <xf numFmtId="3" fontId="21" fillId="4" borderId="8" xfId="0" applyNumberFormat="1" applyFont="1" applyFill="1" applyBorder="1" applyAlignment="1" applyProtection="1">
      <alignment horizontal="right" vertical="center"/>
    </xf>
    <xf numFmtId="0" fontId="0" fillId="0" borderId="0" xfId="0" applyFill="1" applyAlignment="1">
      <alignment vertical="top" wrapText="1"/>
    </xf>
    <xf numFmtId="0" fontId="0" fillId="0" borderId="0" xfId="0" applyFill="1" applyAlignment="1">
      <alignment vertical="center"/>
    </xf>
    <xf numFmtId="0" fontId="2" fillId="0" borderId="0" xfId="0" applyFont="1" applyFill="1" applyAlignment="1">
      <alignment vertical="top" wrapText="1"/>
    </xf>
    <xf numFmtId="0" fontId="2" fillId="0" borderId="0" xfId="0" applyFont="1" applyFill="1" applyAlignment="1">
      <alignment horizontal="left"/>
    </xf>
    <xf numFmtId="0" fontId="0" fillId="0" borderId="0" xfId="0" applyFill="1" applyAlignment="1">
      <alignment horizontal="left" vertical="top"/>
    </xf>
    <xf numFmtId="183" fontId="12" fillId="4" borderId="4" xfId="0" applyNumberFormat="1" applyFont="1" applyFill="1" applyBorder="1" applyAlignment="1" applyProtection="1">
      <alignment horizontal="right" vertical="center"/>
    </xf>
    <xf numFmtId="183" fontId="12" fillId="4" borderId="4" xfId="0" applyNumberFormat="1" applyFont="1" applyFill="1" applyBorder="1" applyAlignment="1">
      <alignment horizontal="right" vertical="center"/>
    </xf>
    <xf numFmtId="0" fontId="0" fillId="4" borderId="0" xfId="0" applyFill="1" applyAlignment="1">
      <alignment horizontal="center" wrapText="1"/>
    </xf>
    <xf numFmtId="0" fontId="3" fillId="3" borderId="0" xfId="0" applyFont="1" applyFill="1" applyAlignment="1">
      <alignment horizontal="center"/>
    </xf>
    <xf numFmtId="0" fontId="13" fillId="4" borderId="0" xfId="7" quotePrefix="1" applyFill="1" applyAlignment="1">
      <alignment horizontal="left"/>
    </xf>
    <xf numFmtId="0" fontId="2" fillId="4" borderId="2" xfId="0" applyFont="1" applyFill="1" applyBorder="1" applyAlignment="1">
      <alignment horizontal="center" vertical="center"/>
    </xf>
    <xf numFmtId="0" fontId="2" fillId="4" borderId="11" xfId="0" applyFont="1" applyFill="1" applyBorder="1" applyAlignment="1">
      <alignment horizontal="center" vertical="center"/>
    </xf>
    <xf numFmtId="0" fontId="12" fillId="0" borderId="0" xfId="0" applyFont="1" applyAlignment="1">
      <alignment horizontal="left" vertical="top" wrapText="1"/>
    </xf>
    <xf numFmtId="0" fontId="4" fillId="2" borderId="0" xfId="0" applyFont="1" applyFill="1" applyAlignment="1">
      <alignment horizontal="left"/>
    </xf>
    <xf numFmtId="0" fontId="0" fillId="0" borderId="0" xfId="0" applyAlignment="1">
      <alignment horizontal="left" vertical="top"/>
    </xf>
    <xf numFmtId="0" fontId="5" fillId="3" borderId="0" xfId="0" applyFont="1" applyFill="1" applyAlignment="1">
      <alignment horizontal="left"/>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2" fillId="2" borderId="0" xfId="0" applyFont="1" applyFill="1" applyAlignment="1">
      <alignment horizontal="left"/>
    </xf>
    <xf numFmtId="165" fontId="0" fillId="2" borderId="9" xfId="1" applyNumberFormat="1" applyFont="1" applyFill="1" applyBorder="1" applyAlignment="1">
      <alignment horizontal="left" vertical="center"/>
    </xf>
    <xf numFmtId="0" fontId="0" fillId="2" borderId="9" xfId="0" applyFill="1" applyBorder="1" applyAlignment="1">
      <alignment horizontal="left"/>
    </xf>
    <xf numFmtId="0" fontId="2" fillId="4" borderId="29"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4" borderId="8" xfId="0" applyFill="1" applyBorder="1" applyAlignment="1">
      <alignment horizontal="left" vertical="center" wrapText="1"/>
    </xf>
    <xf numFmtId="0" fontId="0" fillId="4" borderId="10" xfId="0" applyFill="1" applyBorder="1" applyAlignment="1">
      <alignment horizontal="left" vertical="center" wrapText="1"/>
    </xf>
    <xf numFmtId="0" fontId="0" fillId="0" borderId="0" xfId="0" applyAlignment="1">
      <alignment horizontal="left" vertical="top" wrapText="1"/>
    </xf>
    <xf numFmtId="0" fontId="2" fillId="4" borderId="3" xfId="0" applyFont="1" applyFill="1" applyBorder="1" applyAlignment="1">
      <alignment horizontal="center" vertical="center"/>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0" xfId="0" applyFont="1" applyFill="1" applyBorder="1" applyAlignment="1">
      <alignment horizontal="left" vertical="center" wrapText="1"/>
    </xf>
    <xf numFmtId="0" fontId="0" fillId="4" borderId="9" xfId="0" applyFill="1" applyBorder="1" applyAlignment="1">
      <alignment horizontal="left" vertical="center" wrapText="1"/>
    </xf>
    <xf numFmtId="0" fontId="2" fillId="4" borderId="5" xfId="0" applyFont="1" applyFill="1" applyBorder="1" applyAlignment="1">
      <alignment horizontal="left" vertical="center" wrapText="1"/>
    </xf>
    <xf numFmtId="0" fontId="2" fillId="2" borderId="9" xfId="0" applyFont="1" applyFill="1" applyBorder="1" applyAlignment="1">
      <alignment horizontal="left"/>
    </xf>
    <xf numFmtId="0" fontId="2" fillId="4" borderId="10" xfId="0" applyFont="1" applyFill="1" applyBorder="1" applyAlignment="1">
      <alignment horizontal="left" vertical="center" wrapText="1"/>
    </xf>
    <xf numFmtId="0" fontId="0" fillId="4" borderId="2"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12" fillId="0" borderId="0" xfId="0" applyFont="1" applyAlignment="1">
      <alignment horizontal="left" vertical="top"/>
    </xf>
    <xf numFmtId="0" fontId="0" fillId="4"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0" borderId="0" xfId="0" applyFont="1" applyAlignment="1">
      <alignment horizontal="left" vertical="top"/>
    </xf>
    <xf numFmtId="0" fontId="0" fillId="4" borderId="7" xfId="0" applyFont="1" applyFill="1" applyBorder="1" applyAlignment="1">
      <alignment horizontal="left" vertical="center"/>
    </xf>
    <xf numFmtId="0" fontId="0" fillId="0" borderId="0" xfId="0" applyFont="1" applyAlignment="1">
      <alignment horizontal="left" vertical="top" wrapText="1"/>
    </xf>
    <xf numFmtId="0" fontId="0" fillId="4" borderId="30" xfId="0" applyFill="1" applyBorder="1" applyAlignment="1"/>
    <xf numFmtId="0" fontId="0" fillId="4" borderId="31" xfId="0" applyFill="1" applyBorder="1" applyAlignment="1"/>
    <xf numFmtId="0" fontId="2" fillId="4" borderId="32"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3" xfId="0" applyFont="1" applyFill="1" applyBorder="1" applyAlignment="1">
      <alignment horizontal="center" vertical="center"/>
    </xf>
    <xf numFmtId="0" fontId="0" fillId="4" borderId="34" xfId="0" applyFill="1" applyBorder="1" applyAlignment="1"/>
    <xf numFmtId="3" fontId="12" fillId="4" borderId="35" xfId="4" applyNumberFormat="1" applyFont="1" applyFill="1" applyBorder="1" applyAlignment="1">
      <alignment horizontal="right" vertical="center" wrapText="1"/>
    </xf>
    <xf numFmtId="0" fontId="2" fillId="4" borderId="36" xfId="0" applyFont="1" applyFill="1" applyBorder="1" applyAlignment="1">
      <alignment horizontal="left" vertical="center" wrapText="1"/>
    </xf>
    <xf numFmtId="180" fontId="2" fillId="4" borderId="37" xfId="0" applyNumberFormat="1" applyFont="1" applyFill="1" applyBorder="1"/>
    <xf numFmtId="0" fontId="0" fillId="4" borderId="38" xfId="0" applyFill="1" applyBorder="1" applyAlignment="1">
      <alignment horizontal="left" vertical="center" wrapText="1"/>
    </xf>
    <xf numFmtId="180" fontId="0" fillId="4" borderId="39" xfId="0" applyNumberFormat="1" applyFill="1" applyBorder="1"/>
    <xf numFmtId="180" fontId="0" fillId="4" borderId="35" xfId="0" applyNumberFormat="1" applyFill="1" applyBorder="1"/>
    <xf numFmtId="180" fontId="2" fillId="4" borderId="39" xfId="0" applyNumberFormat="1" applyFont="1" applyFill="1" applyBorder="1"/>
    <xf numFmtId="0" fontId="0" fillId="4" borderId="34" xfId="0" applyFill="1" applyBorder="1" applyAlignment="1">
      <alignment horizontal="left" vertical="center" wrapText="1"/>
    </xf>
    <xf numFmtId="180" fontId="12" fillId="4" borderId="39" xfId="11" applyNumberFormat="1" applyFont="1" applyFill="1" applyBorder="1"/>
    <xf numFmtId="0" fontId="0" fillId="4" borderId="40" xfId="0" applyFill="1" applyBorder="1" applyAlignment="1">
      <alignment horizontal="left" vertical="center" wrapText="1"/>
    </xf>
    <xf numFmtId="180" fontId="0" fillId="4" borderId="41" xfId="0" applyNumberFormat="1" applyFill="1" applyBorder="1"/>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3" fontId="21" fillId="4" borderId="44" xfId="0" applyNumberFormat="1" applyFont="1" applyFill="1" applyBorder="1" applyAlignment="1">
      <alignment horizontal="right" vertical="center"/>
    </xf>
    <xf numFmtId="180" fontId="21" fillId="4" borderId="45" xfId="0" applyNumberFormat="1" applyFont="1" applyFill="1" applyBorder="1" applyAlignment="1">
      <alignment horizontal="right" vertical="center"/>
    </xf>
    <xf numFmtId="3" fontId="2" fillId="4" borderId="44" xfId="0" applyNumberFormat="1" applyFont="1" applyFill="1" applyBorder="1" applyAlignment="1">
      <alignment horizontal="right" vertical="center"/>
    </xf>
    <xf numFmtId="180" fontId="2" fillId="4" borderId="45" xfId="0" applyNumberFormat="1" applyFont="1" applyFill="1" applyBorder="1" applyAlignment="1">
      <alignment horizontal="right" vertical="center"/>
    </xf>
    <xf numFmtId="3" fontId="21" fillId="4" borderId="46" xfId="4" applyNumberFormat="1" applyFont="1" applyFill="1" applyBorder="1" applyAlignment="1">
      <alignment horizontal="right" vertical="center"/>
    </xf>
    <xf numFmtId="180" fontId="2" fillId="4" borderId="45" xfId="0" applyNumberFormat="1" applyFont="1" applyFill="1" applyBorder="1"/>
    <xf numFmtId="3" fontId="21" fillId="4" borderId="44" xfId="4" applyNumberFormat="1" applyFont="1" applyFill="1" applyBorder="1" applyAlignment="1">
      <alignment horizontal="right" vertical="center"/>
    </xf>
    <xf numFmtId="180" fontId="2" fillId="4" borderId="47" xfId="0" applyNumberFormat="1" applyFont="1" applyFill="1" applyBorder="1"/>
    <xf numFmtId="0" fontId="0" fillId="4" borderId="30" xfId="0" applyFill="1" applyBorder="1" applyAlignment="1">
      <alignment vertical="center" wrapText="1"/>
    </xf>
    <xf numFmtId="0" fontId="0" fillId="4" borderId="31" xfId="0" applyFill="1" applyBorder="1" applyAlignment="1">
      <alignment vertical="center" wrapText="1"/>
    </xf>
    <xf numFmtId="0" fontId="0" fillId="4" borderId="34" xfId="0" applyFill="1" applyBorder="1" applyAlignment="1">
      <alignment vertical="center" wrapText="1"/>
    </xf>
    <xf numFmtId="0" fontId="2" fillId="4" borderId="48" xfId="0" applyFont="1" applyFill="1" applyBorder="1" applyAlignment="1">
      <alignment horizontal="center" vertical="center" wrapText="1"/>
    </xf>
    <xf numFmtId="180" fontId="2" fillId="4" borderId="37" xfId="1" applyNumberFormat="1" applyFont="1" applyFill="1" applyBorder="1" applyAlignment="1">
      <alignment horizontal="right" vertical="center"/>
    </xf>
    <xf numFmtId="0" fontId="2" fillId="4" borderId="49" xfId="0" applyFont="1" applyFill="1" applyBorder="1" applyAlignment="1">
      <alignment horizontal="center" vertical="center" wrapText="1"/>
    </xf>
    <xf numFmtId="180" fontId="0" fillId="4" borderId="39" xfId="1" applyNumberFormat="1" applyFont="1" applyFill="1" applyBorder="1" applyAlignment="1">
      <alignment horizontal="right" vertical="center"/>
    </xf>
    <xf numFmtId="0" fontId="2" fillId="4" borderId="50" xfId="0" applyFont="1" applyFill="1" applyBorder="1" applyAlignment="1">
      <alignment horizontal="center" vertical="center" wrapText="1"/>
    </xf>
    <xf numFmtId="180" fontId="0" fillId="4" borderId="35" xfId="1" applyNumberFormat="1" applyFont="1" applyFill="1" applyBorder="1" applyAlignment="1">
      <alignment horizontal="right" vertical="center"/>
    </xf>
    <xf numFmtId="180" fontId="2" fillId="4" borderId="39" xfId="1" applyNumberFormat="1" applyFont="1" applyFill="1" applyBorder="1" applyAlignment="1">
      <alignment horizontal="right" vertical="center"/>
    </xf>
    <xf numFmtId="0" fontId="2" fillId="4" borderId="51" xfId="0" applyFont="1" applyFill="1" applyBorder="1" applyAlignment="1">
      <alignment horizontal="center" vertical="center" wrapText="1"/>
    </xf>
    <xf numFmtId="180" fontId="0" fillId="4" borderId="41" xfId="1" applyNumberFormat="1" applyFont="1" applyFill="1" applyBorder="1" applyAlignment="1">
      <alignment horizontal="right" vertical="center"/>
    </xf>
    <xf numFmtId="0" fontId="2" fillId="4" borderId="52" xfId="0" applyFont="1" applyFill="1" applyBorder="1" applyAlignment="1">
      <alignment horizontal="center" vertical="center" wrapText="1"/>
    </xf>
    <xf numFmtId="0" fontId="0" fillId="4" borderId="53" xfId="0" applyFont="1" applyFill="1" applyBorder="1" applyAlignment="1">
      <alignment vertical="center" wrapText="1"/>
    </xf>
    <xf numFmtId="3" fontId="0" fillId="4" borderId="44" xfId="0" applyNumberFormat="1" applyFill="1" applyBorder="1" applyAlignment="1">
      <alignment horizontal="right" vertical="center"/>
    </xf>
    <xf numFmtId="180" fontId="0" fillId="4" borderId="45" xfId="0" applyNumberFormat="1" applyFill="1" applyBorder="1" applyAlignment="1">
      <alignment horizontal="right" vertical="center"/>
    </xf>
    <xf numFmtId="3" fontId="0" fillId="4" borderId="46" xfId="0" applyNumberFormat="1" applyFill="1" applyBorder="1" applyAlignment="1">
      <alignment horizontal="right" vertical="center"/>
    </xf>
    <xf numFmtId="180" fontId="0" fillId="4" borderId="45" xfId="1" applyNumberFormat="1" applyFont="1" applyFill="1" applyBorder="1" applyAlignment="1">
      <alignment horizontal="right" vertical="center"/>
    </xf>
    <xf numFmtId="180" fontId="0" fillId="4" borderId="47" xfId="1" applyNumberFormat="1" applyFont="1" applyFill="1" applyBorder="1" applyAlignment="1">
      <alignment horizontal="right" vertical="center"/>
    </xf>
    <xf numFmtId="0" fontId="0" fillId="4" borderId="54" xfId="0" applyFill="1" applyBorder="1" applyAlignment="1"/>
    <xf numFmtId="0" fontId="2" fillId="4" borderId="32"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54" xfId="0" applyFont="1" applyFill="1" applyBorder="1" applyAlignment="1">
      <alignment horizontal="center" vertical="center"/>
    </xf>
    <xf numFmtId="181" fontId="21" fillId="4" borderId="39" xfId="0" applyNumberFormat="1" applyFont="1" applyFill="1" applyBorder="1" applyAlignment="1">
      <alignment horizontal="right" vertical="center"/>
    </xf>
    <xf numFmtId="181" fontId="12" fillId="4" borderId="39" xfId="0" applyNumberFormat="1" applyFont="1" applyFill="1" applyBorder="1" applyAlignment="1">
      <alignment horizontal="right" vertical="center"/>
    </xf>
    <xf numFmtId="181" fontId="12" fillId="4" borderId="35" xfId="0" applyNumberFormat="1" applyFont="1" applyFill="1" applyBorder="1" applyAlignment="1">
      <alignment horizontal="right" vertical="center"/>
    </xf>
    <xf numFmtId="0" fontId="2" fillId="4" borderId="38" xfId="0" applyFont="1" applyFill="1" applyBorder="1" applyAlignment="1">
      <alignment horizontal="left" vertical="center" wrapText="1"/>
    </xf>
    <xf numFmtId="181" fontId="12" fillId="4" borderId="41" xfId="0" applyNumberFormat="1" applyFont="1" applyFill="1" applyBorder="1" applyAlignment="1">
      <alignment horizontal="right" vertical="center"/>
    </xf>
    <xf numFmtId="0" fontId="2" fillId="4" borderId="55" xfId="0" applyFont="1" applyFill="1" applyBorder="1" applyAlignment="1">
      <alignment horizontal="left" vertical="center" wrapText="1"/>
    </xf>
    <xf numFmtId="0" fontId="2" fillId="4" borderId="46" xfId="0" applyFont="1" applyFill="1" applyBorder="1" applyAlignment="1">
      <alignment horizontal="left" vertical="center" wrapText="1"/>
    </xf>
    <xf numFmtId="3" fontId="21" fillId="4" borderId="46" xfId="0" applyNumberFormat="1" applyFont="1" applyFill="1" applyBorder="1" applyAlignment="1">
      <alignment horizontal="right" vertical="center"/>
    </xf>
    <xf numFmtId="181" fontId="21" fillId="4" borderId="45" xfId="0" applyNumberFormat="1" applyFont="1" applyFill="1" applyBorder="1" applyAlignment="1">
      <alignment horizontal="right" vertical="center"/>
    </xf>
    <xf numFmtId="181" fontId="21" fillId="4" borderId="47" xfId="0" applyNumberFormat="1" applyFont="1" applyFill="1" applyBorder="1" applyAlignment="1">
      <alignment horizontal="right" vertical="center"/>
    </xf>
    <xf numFmtId="3" fontId="12" fillId="4" borderId="39" xfId="4" applyNumberFormat="1" applyFont="1" applyFill="1" applyBorder="1" applyAlignment="1">
      <alignment horizontal="right" vertical="center" wrapText="1"/>
    </xf>
    <xf numFmtId="181" fontId="2" fillId="4" borderId="37" xfId="0" applyNumberFormat="1" applyFont="1" applyFill="1" applyBorder="1" applyAlignment="1">
      <alignment horizontal="right" vertical="center"/>
    </xf>
    <xf numFmtId="181" fontId="0" fillId="4" borderId="39" xfId="1" applyNumberFormat="1" applyFont="1" applyFill="1" applyBorder="1" applyAlignment="1">
      <alignment horizontal="right" vertical="center"/>
    </xf>
    <xf numFmtId="181" fontId="0" fillId="4" borderId="39" xfId="0" applyNumberFormat="1" applyFill="1" applyBorder="1" applyAlignment="1">
      <alignment horizontal="right" vertical="center"/>
    </xf>
    <xf numFmtId="181" fontId="0" fillId="4" borderId="35" xfId="0" applyNumberFormat="1" applyFill="1" applyBorder="1" applyAlignment="1">
      <alignment horizontal="right" vertical="center"/>
    </xf>
    <xf numFmtId="181" fontId="0" fillId="4" borderId="41" xfId="0" applyNumberFormat="1" applyFill="1" applyBorder="1" applyAlignment="1">
      <alignment horizontal="right" vertical="center"/>
    </xf>
    <xf numFmtId="181" fontId="2" fillId="4" borderId="39" xfId="0" applyNumberFormat="1" applyFont="1" applyFill="1" applyBorder="1" applyAlignment="1">
      <alignment horizontal="right" vertical="center"/>
    </xf>
    <xf numFmtId="3" fontId="0" fillId="4" borderId="46" xfId="0" applyNumberFormat="1" applyFill="1" applyBorder="1" applyAlignment="1">
      <alignment vertical="center"/>
    </xf>
    <xf numFmtId="181" fontId="0" fillId="4" borderId="46" xfId="0" applyNumberFormat="1" applyFill="1" applyBorder="1" applyAlignment="1">
      <alignment vertical="center"/>
    </xf>
    <xf numFmtId="3" fontId="0" fillId="4" borderId="44" xfId="0" applyNumberFormat="1" applyFill="1" applyBorder="1" applyAlignment="1">
      <alignment vertical="center"/>
    </xf>
    <xf numFmtId="181" fontId="0" fillId="4" borderId="45" xfId="0" applyNumberFormat="1" applyFill="1" applyBorder="1" applyAlignment="1">
      <alignment vertical="center"/>
    </xf>
    <xf numFmtId="181" fontId="0" fillId="4" borderId="45" xfId="0" applyNumberFormat="1" applyFill="1" applyBorder="1" applyAlignment="1">
      <alignment horizontal="right" vertical="center"/>
    </xf>
    <xf numFmtId="181" fontId="0" fillId="4" borderId="47" xfId="0" applyNumberFormat="1" applyFill="1" applyBorder="1" applyAlignment="1">
      <alignment horizontal="right" vertical="center"/>
    </xf>
    <xf numFmtId="0" fontId="2" fillId="2" borderId="0" xfId="0" applyFont="1" applyFill="1" applyBorder="1" applyAlignment="1">
      <alignment horizontal="left"/>
    </xf>
    <xf numFmtId="0" fontId="2" fillId="4" borderId="45" xfId="0" applyFont="1" applyFill="1" applyBorder="1" applyAlignment="1">
      <alignment horizontal="left" vertical="center" wrapText="1"/>
    </xf>
    <xf numFmtId="3" fontId="12" fillId="4" borderId="44" xfId="0" applyNumberFormat="1" applyFont="1" applyFill="1" applyBorder="1" applyAlignment="1">
      <alignment horizontal="right" vertical="center"/>
    </xf>
    <xf numFmtId="3" fontId="12" fillId="4" borderId="46" xfId="0" applyNumberFormat="1" applyFont="1" applyFill="1" applyBorder="1" applyAlignment="1">
      <alignment horizontal="right" vertical="center"/>
    </xf>
    <xf numFmtId="181" fontId="12" fillId="4" borderId="45" xfId="0" applyNumberFormat="1" applyFont="1" applyFill="1" applyBorder="1" applyAlignment="1">
      <alignment horizontal="right" vertical="center"/>
    </xf>
    <xf numFmtId="3" fontId="2" fillId="4" borderId="46" xfId="0" applyNumberFormat="1" applyFont="1" applyFill="1" applyBorder="1" applyAlignment="1">
      <alignment horizontal="right" vertical="center"/>
    </xf>
    <xf numFmtId="0" fontId="2" fillId="4" borderId="36"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55" xfId="0" applyFont="1" applyFill="1" applyBorder="1" applyAlignment="1">
      <alignment horizontal="center" vertical="center" wrapText="1"/>
    </xf>
    <xf numFmtId="3" fontId="2" fillId="4" borderId="36" xfId="1" applyNumberFormat="1" applyFont="1" applyFill="1" applyBorder="1" applyAlignment="1">
      <alignment horizontal="right" vertical="center"/>
    </xf>
    <xf numFmtId="3" fontId="0" fillId="4" borderId="34" xfId="1" applyNumberFormat="1" applyFont="1" applyFill="1" applyBorder="1" applyAlignment="1">
      <alignment horizontal="right" vertical="center"/>
    </xf>
    <xf numFmtId="180" fontId="12" fillId="4" borderId="45" xfId="0" applyNumberFormat="1" applyFont="1" applyFill="1" applyBorder="1" applyAlignment="1">
      <alignment horizontal="right" vertical="center"/>
    </xf>
    <xf numFmtId="0" fontId="0" fillId="0" borderId="46" xfId="0" applyFill="1" applyBorder="1"/>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180" fontId="12" fillId="4" borderId="37" xfId="0" applyNumberFormat="1" applyFont="1" applyFill="1" applyBorder="1" applyAlignment="1">
      <alignment horizontal="right" vertical="center"/>
    </xf>
    <xf numFmtId="180" fontId="12" fillId="4" borderId="35" xfId="2" applyNumberFormat="1" applyFont="1" applyFill="1" applyBorder="1" applyAlignment="1">
      <alignment horizontal="right" vertical="center"/>
    </xf>
    <xf numFmtId="180" fontId="12" fillId="4" borderId="37" xfId="4" applyNumberFormat="1" applyFont="1" applyFill="1" applyBorder="1" applyAlignment="1">
      <alignment horizontal="right" vertical="center"/>
    </xf>
    <xf numFmtId="180" fontId="12" fillId="4" borderId="39" xfId="4" applyNumberFormat="1" applyFont="1" applyFill="1" applyBorder="1" applyAlignment="1">
      <alignment horizontal="right" vertical="center"/>
    </xf>
    <xf numFmtId="180" fontId="12" fillId="4" borderId="47" xfId="0" applyNumberFormat="1" applyFont="1" applyFill="1" applyBorder="1" applyAlignment="1">
      <alignment horizontal="right"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9" xfId="0" applyFont="1" applyFill="1" applyBorder="1" applyAlignment="1">
      <alignment horizontal="center" vertical="center"/>
    </xf>
    <xf numFmtId="0" fontId="0" fillId="4" borderId="5" xfId="0" applyFill="1" applyBorder="1" applyAlignment="1"/>
    <xf numFmtId="0" fontId="2" fillId="2" borderId="46" xfId="0" applyFont="1" applyFill="1" applyBorder="1" applyAlignment="1">
      <alignment horizontal="left"/>
    </xf>
    <xf numFmtId="0" fontId="0" fillId="4" borderId="38" xfId="0" applyFill="1" applyBorder="1" applyAlignment="1"/>
    <xf numFmtId="180" fontId="1" fillId="4" borderId="39" xfId="0" applyNumberFormat="1" applyFont="1" applyFill="1" applyBorder="1" applyAlignment="1">
      <alignment horizontal="right" vertical="center"/>
    </xf>
    <xf numFmtId="180" fontId="1" fillId="4" borderId="39" xfId="1" applyNumberFormat="1" applyFont="1" applyFill="1" applyBorder="1" applyAlignment="1">
      <alignment horizontal="right" vertical="center"/>
    </xf>
    <xf numFmtId="180" fontId="1" fillId="4" borderId="35" xfId="1" applyNumberFormat="1" applyFont="1" applyFill="1" applyBorder="1" applyAlignment="1">
      <alignment horizontal="right" vertical="center"/>
    </xf>
    <xf numFmtId="180" fontId="1" fillId="4" borderId="37" xfId="0" applyNumberFormat="1" applyFont="1" applyFill="1" applyBorder="1" applyAlignment="1">
      <alignment horizontal="right" vertical="center"/>
    </xf>
    <xf numFmtId="180" fontId="1" fillId="4" borderId="41" xfId="1" applyNumberFormat="1" applyFont="1" applyFill="1" applyBorder="1" applyAlignment="1">
      <alignment horizontal="right" vertical="center"/>
    </xf>
    <xf numFmtId="0" fontId="0" fillId="4" borderId="45" xfId="0" applyFont="1" applyFill="1" applyBorder="1" applyAlignment="1">
      <alignment vertical="top" wrapText="1"/>
    </xf>
    <xf numFmtId="180" fontId="1" fillId="4" borderId="45" xfId="1" applyNumberFormat="1" applyFont="1" applyFill="1" applyBorder="1" applyAlignment="1">
      <alignment horizontal="right" vertical="center"/>
    </xf>
    <xf numFmtId="167" fontId="1" fillId="4" borderId="45" xfId="1" applyNumberFormat="1" applyFont="1" applyFill="1" applyBorder="1" applyAlignment="1">
      <alignment horizontal="right" vertical="center"/>
    </xf>
    <xf numFmtId="180" fontId="1" fillId="4" borderId="47" xfId="1" applyNumberFormat="1" applyFont="1" applyFill="1" applyBorder="1" applyAlignment="1">
      <alignment horizontal="right" vertical="center"/>
    </xf>
    <xf numFmtId="0" fontId="0" fillId="4" borderId="38" xfId="0" applyFill="1" applyBorder="1" applyAlignment="1">
      <alignment vertical="center" wrapText="1"/>
    </xf>
    <xf numFmtId="167" fontId="0" fillId="4" borderId="37" xfId="0" applyNumberFormat="1" applyFont="1" applyFill="1" applyBorder="1" applyAlignment="1">
      <alignment horizontal="right" vertical="center"/>
    </xf>
    <xf numFmtId="167" fontId="0" fillId="4" borderId="39" xfId="1" applyNumberFormat="1" applyFont="1" applyFill="1" applyBorder="1" applyAlignment="1">
      <alignment horizontal="right" vertical="center"/>
    </xf>
    <xf numFmtId="167" fontId="0" fillId="4" borderId="35" xfId="1" applyNumberFormat="1" applyFont="1" applyFill="1" applyBorder="1" applyAlignment="1">
      <alignment horizontal="right" vertical="center"/>
    </xf>
    <xf numFmtId="167" fontId="0" fillId="4" borderId="39" xfId="0" applyNumberFormat="1" applyFont="1" applyFill="1" applyBorder="1" applyAlignment="1">
      <alignment horizontal="right" vertical="center"/>
    </xf>
    <xf numFmtId="167" fontId="0" fillId="4" borderId="41" xfId="1" applyNumberFormat="1" applyFont="1" applyFill="1" applyBorder="1" applyAlignment="1">
      <alignment horizontal="right" vertical="center"/>
    </xf>
    <xf numFmtId="167" fontId="0" fillId="4" borderId="45" xfId="1" applyNumberFormat="1" applyFont="1" applyFill="1" applyBorder="1" applyAlignment="1">
      <alignment horizontal="right" vertical="center"/>
    </xf>
    <xf numFmtId="167" fontId="0" fillId="4" borderId="47" xfId="1" applyNumberFormat="1" applyFont="1" applyFill="1" applyBorder="1" applyAlignment="1">
      <alignment horizontal="right" vertical="center"/>
    </xf>
    <xf numFmtId="0" fontId="2" fillId="4" borderId="57" xfId="0" applyFont="1" applyFill="1" applyBorder="1" applyAlignment="1">
      <alignment vertical="center" wrapText="1"/>
    </xf>
    <xf numFmtId="0" fontId="2" fillId="4" borderId="50" xfId="0" applyFont="1" applyFill="1" applyBorder="1" applyAlignment="1">
      <alignment vertical="center" wrapText="1"/>
    </xf>
    <xf numFmtId="0" fontId="0" fillId="4" borderId="35" xfId="0" applyFont="1" applyFill="1" applyBorder="1" applyAlignment="1">
      <alignment horizontal="right" vertical="center" wrapText="1"/>
    </xf>
    <xf numFmtId="0" fontId="2" fillId="4" borderId="49" xfId="0" applyFont="1" applyFill="1" applyBorder="1" applyAlignment="1">
      <alignment vertical="center" wrapText="1"/>
    </xf>
    <xf numFmtId="180" fontId="0" fillId="4" borderId="39" xfId="0" applyNumberFormat="1" applyFont="1" applyFill="1" applyBorder="1" applyAlignment="1">
      <alignment horizontal="right" vertical="center"/>
    </xf>
    <xf numFmtId="0" fontId="0" fillId="4" borderId="50" xfId="0" applyFont="1" applyFill="1" applyBorder="1" applyAlignment="1">
      <alignment vertical="center" wrapText="1"/>
    </xf>
    <xf numFmtId="180" fontId="0" fillId="4" borderId="35" xfId="0" applyNumberFormat="1" applyFont="1" applyFill="1" applyBorder="1" applyAlignment="1">
      <alignment horizontal="right" vertical="center"/>
    </xf>
    <xf numFmtId="180" fontId="2" fillId="4" borderId="39" xfId="0" applyNumberFormat="1" applyFont="1" applyFill="1" applyBorder="1" applyAlignment="1">
      <alignment horizontal="right" vertical="center"/>
    </xf>
    <xf numFmtId="0" fontId="0" fillId="4" borderId="49" xfId="0" applyFont="1" applyFill="1" applyBorder="1" applyAlignment="1">
      <alignment vertical="center" wrapText="1"/>
    </xf>
    <xf numFmtId="180" fontId="0" fillId="4" borderId="39" xfId="0" applyNumberFormat="1" applyFont="1" applyFill="1" applyBorder="1"/>
    <xf numFmtId="0" fontId="7" fillId="4" borderId="49" xfId="0" applyFont="1" applyFill="1" applyBorder="1" applyAlignment="1">
      <alignment horizontal="left" vertical="center" wrapText="1"/>
    </xf>
    <xf numFmtId="180" fontId="12" fillId="4" borderId="39" xfId="0" applyNumberFormat="1" applyFont="1" applyFill="1" applyBorder="1" applyAlignment="1">
      <alignment horizontal="right" vertical="center"/>
    </xf>
    <xf numFmtId="0" fontId="7" fillId="4" borderId="52" xfId="0" applyFont="1" applyFill="1" applyBorder="1" applyAlignment="1">
      <alignment horizontal="left" vertical="center" wrapText="1"/>
    </xf>
    <xf numFmtId="180" fontId="12" fillId="4" borderId="46" xfId="0" applyNumberFormat="1" applyFont="1" applyFill="1" applyBorder="1" applyAlignment="1">
      <alignment horizontal="right" vertical="center"/>
    </xf>
    <xf numFmtId="0" fontId="2" fillId="4" borderId="32" xfId="0" applyFont="1" applyFill="1" applyBorder="1" applyAlignment="1">
      <alignment horizontal="center" vertical="center"/>
    </xf>
    <xf numFmtId="0" fontId="2" fillId="4" borderId="56" xfId="0" applyFont="1" applyFill="1" applyBorder="1" applyAlignment="1">
      <alignment horizontal="center" vertical="center"/>
    </xf>
    <xf numFmtId="3" fontId="12" fillId="4" borderId="58" xfId="4" applyNumberFormat="1" applyFont="1" applyFill="1" applyBorder="1" applyAlignment="1">
      <alignment horizontal="right" vertical="center"/>
    </xf>
    <xf numFmtId="3" fontId="21" fillId="4" borderId="58" xfId="0" applyNumberFormat="1" applyFont="1" applyFill="1" applyBorder="1" applyAlignment="1" applyProtection="1">
      <alignment horizontal="right" vertical="center"/>
    </xf>
    <xf numFmtId="3" fontId="12" fillId="4" borderId="59" xfId="0" applyNumberFormat="1" applyFont="1" applyFill="1" applyBorder="1" applyAlignment="1" applyProtection="1">
      <alignment horizontal="right" vertical="center"/>
    </xf>
    <xf numFmtId="3" fontId="0" fillId="4" borderId="59" xfId="0" applyNumberFormat="1" applyFont="1" applyFill="1" applyBorder="1"/>
    <xf numFmtId="3" fontId="12" fillId="4" borderId="59" xfId="0" applyNumberFormat="1" applyFont="1" applyFill="1" applyBorder="1" applyAlignment="1">
      <alignment horizontal="right" vertical="center"/>
    </xf>
    <xf numFmtId="0" fontId="0" fillId="4" borderId="52" xfId="0" applyFont="1" applyFill="1" applyBorder="1" applyAlignment="1">
      <alignment horizontal="left" vertical="center" wrapText="1"/>
    </xf>
    <xf numFmtId="183" fontId="12" fillId="4" borderId="44" xfId="0" applyNumberFormat="1" applyFont="1" applyFill="1" applyBorder="1" applyAlignment="1">
      <alignment horizontal="right" vertical="center"/>
    </xf>
    <xf numFmtId="3" fontId="12" fillId="4" borderId="60" xfId="0" applyNumberFormat="1" applyFont="1" applyFill="1" applyBorder="1" applyAlignment="1">
      <alignment horizontal="right" vertical="center"/>
    </xf>
    <xf numFmtId="0" fontId="0" fillId="4" borderId="30" xfId="0" applyFont="1" applyFill="1" applyBorder="1" applyAlignment="1">
      <alignment horizontal="center" vertical="center" wrapText="1"/>
    </xf>
    <xf numFmtId="0" fontId="0" fillId="4" borderId="31" xfId="0" applyFont="1" applyFill="1" applyBorder="1" applyAlignment="1">
      <alignment horizontal="center" vertical="center" wrapText="1"/>
    </xf>
    <xf numFmtId="0" fontId="0"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0" fillId="4" borderId="34" xfId="0" applyFont="1" applyFill="1" applyBorder="1" applyAlignment="1">
      <alignment horizontal="center" vertical="center" wrapText="1"/>
    </xf>
    <xf numFmtId="181" fontId="2" fillId="4" borderId="37" xfId="0" applyNumberFormat="1" applyFont="1" applyFill="1" applyBorder="1" applyAlignment="1">
      <alignment horizontal="right" wrapText="1"/>
    </xf>
    <xf numFmtId="0" fontId="0" fillId="4" borderId="38" xfId="0" applyFont="1" applyFill="1" applyBorder="1" applyAlignment="1">
      <alignment horizontal="left" vertical="center" wrapText="1"/>
    </xf>
    <xf numFmtId="181" fontId="0" fillId="4" borderId="39" xfId="0" applyNumberFormat="1" applyFont="1" applyFill="1" applyBorder="1" applyAlignment="1">
      <alignment horizontal="right" wrapText="1"/>
    </xf>
    <xf numFmtId="183" fontId="0" fillId="4" borderId="39" xfId="0" applyNumberFormat="1" applyFont="1" applyFill="1" applyBorder="1" applyAlignment="1">
      <alignment horizontal="right" wrapText="1"/>
    </xf>
    <xf numFmtId="0" fontId="0" fillId="4" borderId="55" xfId="0" applyFont="1" applyFill="1" applyBorder="1" applyAlignment="1">
      <alignment horizontal="left" vertical="center" wrapText="1"/>
    </xf>
    <xf numFmtId="0" fontId="0" fillId="4" borderId="45" xfId="0" applyFont="1" applyFill="1" applyBorder="1" applyAlignment="1">
      <alignment horizontal="left" vertical="center" wrapText="1"/>
    </xf>
    <xf numFmtId="182" fontId="0" fillId="4" borderId="44" xfId="0" applyNumberFormat="1" applyFont="1" applyFill="1" applyBorder="1" applyAlignment="1">
      <alignment horizontal="right" wrapText="1"/>
    </xf>
    <xf numFmtId="182" fontId="0" fillId="4" borderId="46" xfId="0" applyNumberFormat="1" applyFont="1" applyFill="1" applyBorder="1" applyAlignment="1">
      <alignment horizontal="right" wrapText="1"/>
    </xf>
    <xf numFmtId="182" fontId="0" fillId="4" borderId="45" xfId="0" applyNumberFormat="1" applyFont="1" applyFill="1" applyBorder="1" applyAlignment="1">
      <alignment horizontal="right" wrapText="1"/>
    </xf>
    <xf numFmtId="3" fontId="0" fillId="4" borderId="44" xfId="0" applyNumberFormat="1" applyFont="1" applyFill="1" applyBorder="1"/>
    <xf numFmtId="183" fontId="0" fillId="4" borderId="47" xfId="0" applyNumberFormat="1" applyFont="1" applyFill="1" applyBorder="1" applyAlignment="1">
      <alignment horizontal="right" wrapText="1"/>
    </xf>
    <xf numFmtId="0" fontId="2" fillId="4" borderId="30" xfId="0" applyFont="1" applyFill="1" applyBorder="1" applyAlignment="1">
      <alignment horizontal="center" vertical="center" wrapText="1"/>
    </xf>
    <xf numFmtId="0" fontId="0" fillId="4" borderId="39" xfId="0" applyFont="1" applyFill="1" applyBorder="1" applyAlignment="1">
      <alignment horizontal="right" vertical="center" wrapText="1"/>
    </xf>
    <xf numFmtId="181" fontId="2" fillId="4" borderId="37" xfId="0" applyNumberFormat="1" applyFont="1" applyFill="1" applyBorder="1" applyAlignment="1">
      <alignment horizontal="right" vertical="center" wrapText="1"/>
    </xf>
    <xf numFmtId="181" fontId="0" fillId="4" borderId="39" xfId="0" applyNumberFormat="1" applyFont="1" applyFill="1" applyBorder="1" applyAlignment="1">
      <alignment horizontal="right" vertical="center" wrapText="1"/>
    </xf>
    <xf numFmtId="182" fontId="0" fillId="4" borderId="44" xfId="0" applyNumberFormat="1" applyFont="1" applyFill="1" applyBorder="1" applyAlignment="1">
      <alignment horizontal="right" vertical="center" wrapText="1"/>
    </xf>
    <xf numFmtId="182" fontId="0" fillId="4" borderId="45" xfId="0" applyNumberFormat="1" applyFont="1" applyFill="1" applyBorder="1" applyAlignment="1">
      <alignment horizontal="right" vertical="center" wrapText="1"/>
    </xf>
    <xf numFmtId="182" fontId="0" fillId="4" borderId="46" xfId="0" applyNumberFormat="1" applyFont="1" applyFill="1" applyBorder="1" applyAlignment="1">
      <alignment horizontal="right" vertical="center" wrapText="1"/>
    </xf>
    <xf numFmtId="181" fontId="0" fillId="4" borderId="47" xfId="0" applyNumberFormat="1" applyFont="1" applyFill="1" applyBorder="1" applyAlignment="1">
      <alignment horizontal="right" vertical="center" wrapText="1"/>
    </xf>
    <xf numFmtId="182" fontId="0" fillId="4" borderId="47" xfId="0" applyNumberFormat="1" applyFont="1" applyFill="1" applyBorder="1" applyAlignment="1">
      <alignment horizontal="right" vertical="center" wrapText="1"/>
    </xf>
    <xf numFmtId="0" fontId="2" fillId="2" borderId="0" xfId="0" applyFont="1" applyFill="1" applyBorder="1" applyAlignment="1">
      <alignment vertical="top"/>
    </xf>
    <xf numFmtId="0" fontId="2" fillId="4" borderId="30"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4" borderId="34" xfId="0" applyFont="1" applyFill="1" applyBorder="1" applyAlignment="1">
      <alignment horizontal="left" vertical="center" wrapText="1"/>
    </xf>
    <xf numFmtId="164" fontId="12" fillId="4" borderId="0" xfId="2" applyNumberFormat="1" applyFont="1" applyFill="1" applyBorder="1" applyAlignment="1">
      <alignment vertical="center"/>
    </xf>
    <xf numFmtId="180" fontId="0" fillId="4" borderId="39" xfId="0" applyNumberFormat="1" applyFont="1" applyFill="1" applyBorder="1" applyAlignment="1">
      <alignment horizontal="right" vertical="center" wrapText="1"/>
    </xf>
    <xf numFmtId="0" fontId="0" fillId="4" borderId="40" xfId="0" applyFont="1" applyFill="1" applyBorder="1" applyAlignment="1">
      <alignment horizontal="left" vertical="center"/>
    </xf>
    <xf numFmtId="182" fontId="0" fillId="4" borderId="41" xfId="0" applyNumberFormat="1" applyFont="1" applyFill="1" applyBorder="1" applyAlignment="1">
      <alignment horizontal="right" vertical="center" wrapText="1"/>
    </xf>
    <xf numFmtId="3" fontId="2" fillId="4" borderId="44" xfId="0" applyNumberFormat="1" applyFont="1" applyFill="1" applyBorder="1" applyAlignment="1">
      <alignment horizontal="right" vertical="center" wrapText="1"/>
    </xf>
    <xf numFmtId="181" fontId="2" fillId="4" borderId="43" xfId="0" applyNumberFormat="1" applyFont="1" applyFill="1" applyBorder="1" applyAlignment="1">
      <alignment horizontal="right" vertical="center" wrapText="1"/>
    </xf>
    <xf numFmtId="3" fontId="2" fillId="4" borderId="46" xfId="0" applyNumberFormat="1" applyFont="1" applyFill="1" applyBorder="1" applyAlignment="1">
      <alignment vertical="center" wrapText="1"/>
    </xf>
    <xf numFmtId="181" fontId="2" fillId="4" borderId="61" xfId="0" applyNumberFormat="1" applyFont="1" applyFill="1" applyBorder="1" applyAlignment="1">
      <alignment horizontal="right" vertical="center" wrapText="1"/>
    </xf>
    <xf numFmtId="3" fontId="2" fillId="4" borderId="44" xfId="0" applyNumberFormat="1" applyFont="1" applyFill="1" applyBorder="1" applyAlignment="1">
      <alignment vertical="center" wrapText="1"/>
    </xf>
    <xf numFmtId="181" fontId="2" fillId="4" borderId="62" xfId="0" applyNumberFormat="1" applyFont="1" applyFill="1" applyBorder="1" applyAlignment="1">
      <alignment horizontal="right" vertical="center" wrapText="1"/>
    </xf>
    <xf numFmtId="0" fontId="1" fillId="0" borderId="0" xfId="0" applyFont="1"/>
    <xf numFmtId="3" fontId="12" fillId="0" borderId="0" xfId="2" applyNumberFormat="1" applyFont="1" applyAlignment="1">
      <alignment horizontal="right"/>
    </xf>
    <xf numFmtId="3" fontId="1" fillId="0" borderId="0" xfId="0" applyNumberFormat="1" applyFont="1"/>
    <xf numFmtId="0" fontId="0" fillId="2" borderId="46" xfId="0" applyFill="1" applyBorder="1" applyAlignment="1">
      <alignment horizontal="left"/>
    </xf>
    <xf numFmtId="165" fontId="0" fillId="2" borderId="46" xfId="1" applyNumberFormat="1" applyFont="1" applyFill="1" applyBorder="1" applyAlignment="1">
      <alignment horizontal="left" vertical="center"/>
    </xf>
    <xf numFmtId="0" fontId="5" fillId="3" borderId="0" xfId="0" applyFont="1" applyFill="1" applyAlignment="1"/>
    <xf numFmtId="0" fontId="0" fillId="2" borderId="0" xfId="0" applyFill="1" applyAlignment="1"/>
    <xf numFmtId="0" fontId="0" fillId="0" borderId="0" xfId="0" applyAlignment="1">
      <alignment vertical="top"/>
    </xf>
    <xf numFmtId="0" fontId="0" fillId="0" borderId="0" xfId="0" applyAlignment="1">
      <alignment vertical="top" wrapText="1"/>
    </xf>
    <xf numFmtId="0" fontId="0" fillId="2" borderId="46" xfId="0" applyFill="1" applyBorder="1" applyAlignment="1"/>
    <xf numFmtId="0" fontId="2" fillId="2" borderId="0" xfId="0" applyFont="1" applyFill="1" applyAlignment="1"/>
    <xf numFmtId="0" fontId="2" fillId="2" borderId="46" xfId="0" applyFont="1" applyFill="1" applyBorder="1" applyAlignment="1">
      <alignment horizontal="left" vertical="top"/>
    </xf>
  </cellXfs>
  <cellStyles count="90">
    <cellStyle name="20% - Akzent1" xfId="33" xr:uid="{00000000-0005-0000-0000-000000000000}"/>
    <cellStyle name="20% - Akzent2" xfId="34" xr:uid="{00000000-0005-0000-0000-000001000000}"/>
    <cellStyle name="20% - Akzent3" xfId="35" xr:uid="{00000000-0005-0000-0000-000002000000}"/>
    <cellStyle name="20% - Akzent4" xfId="36" xr:uid="{00000000-0005-0000-0000-000003000000}"/>
    <cellStyle name="20% - Akzent5" xfId="37" xr:uid="{00000000-0005-0000-0000-000004000000}"/>
    <cellStyle name="20% - Akzent6" xfId="38" xr:uid="{00000000-0005-0000-0000-000005000000}"/>
    <cellStyle name="40% - Akzent1" xfId="39" xr:uid="{00000000-0005-0000-0000-000006000000}"/>
    <cellStyle name="40% - Akzent2" xfId="40" xr:uid="{00000000-0005-0000-0000-000007000000}"/>
    <cellStyle name="40% - Akzent3" xfId="41" xr:uid="{00000000-0005-0000-0000-000008000000}"/>
    <cellStyle name="40% - Akzent4" xfId="42" xr:uid="{00000000-0005-0000-0000-000009000000}"/>
    <cellStyle name="40% - Akzent5" xfId="43" xr:uid="{00000000-0005-0000-0000-00000A000000}"/>
    <cellStyle name="40% - Akzent6" xfId="44" xr:uid="{00000000-0005-0000-0000-00000B000000}"/>
    <cellStyle name="60% - Akzent1" xfId="45" xr:uid="{00000000-0005-0000-0000-00000C000000}"/>
    <cellStyle name="60% - Akzent2" xfId="46" xr:uid="{00000000-0005-0000-0000-00000D000000}"/>
    <cellStyle name="60% - Akzent3" xfId="47" xr:uid="{00000000-0005-0000-0000-00000E000000}"/>
    <cellStyle name="60% - Akzent4" xfId="48" xr:uid="{00000000-0005-0000-0000-00000F000000}"/>
    <cellStyle name="60% - Akzent5" xfId="49" xr:uid="{00000000-0005-0000-0000-000010000000}"/>
    <cellStyle name="60% - Akzent6" xfId="50" xr:uid="{00000000-0005-0000-0000-000011000000}"/>
    <cellStyle name="Akzent1 2" xfId="51" xr:uid="{00000000-0005-0000-0000-000012000000}"/>
    <cellStyle name="Akzent2 2" xfId="52" xr:uid="{00000000-0005-0000-0000-000013000000}"/>
    <cellStyle name="Akzent3 2" xfId="53" xr:uid="{00000000-0005-0000-0000-000014000000}"/>
    <cellStyle name="Akzent4 2" xfId="54" xr:uid="{00000000-0005-0000-0000-000015000000}"/>
    <cellStyle name="Akzent5 2" xfId="55" xr:uid="{00000000-0005-0000-0000-000016000000}"/>
    <cellStyle name="Akzent6 2" xfId="56" xr:uid="{00000000-0005-0000-0000-000017000000}"/>
    <cellStyle name="Ausgabe 2" xfId="57" xr:uid="{00000000-0005-0000-0000-000018000000}"/>
    <cellStyle name="Berechnung 2" xfId="58" xr:uid="{00000000-0005-0000-0000-000019000000}"/>
    <cellStyle name="Eingabe 2" xfId="59" xr:uid="{00000000-0005-0000-0000-00001A000000}"/>
    <cellStyle name="Ergebnis 2" xfId="60" xr:uid="{00000000-0005-0000-0000-00001B000000}"/>
    <cellStyle name="Erklärender Text 2" xfId="61" xr:uid="{00000000-0005-0000-0000-00001C000000}"/>
    <cellStyle name="gap" xfId="62" xr:uid="{00000000-0005-0000-0000-00001D000000}"/>
    <cellStyle name="Gut 2" xfId="63" xr:uid="{00000000-0005-0000-0000-00001E000000}"/>
    <cellStyle name="hslneu" xfId="12" xr:uid="{00000000-0005-0000-0000-00001F000000}"/>
    <cellStyle name="Hyperlink 2" xfId="5" xr:uid="{00000000-0005-0000-0000-000020000000}"/>
    <cellStyle name="Hyperlink 2 2" xfId="64" xr:uid="{00000000-0005-0000-0000-000021000000}"/>
    <cellStyle name="Hyperlink 3" xfId="65" xr:uid="{00000000-0005-0000-0000-000022000000}"/>
    <cellStyle name="komma1_leer2" xfId="13" xr:uid="{00000000-0005-0000-0000-000023000000}"/>
    <cellStyle name="leer0" xfId="14" xr:uid="{00000000-0005-0000-0000-000024000000}"/>
    <cellStyle name="leer0 2" xfId="66" xr:uid="{00000000-0005-0000-0000-000025000000}"/>
    <cellStyle name="leer1" xfId="15" xr:uid="{00000000-0005-0000-0000-000026000000}"/>
    <cellStyle name="leer1 2" xfId="67" xr:uid="{00000000-0005-0000-0000-000027000000}"/>
    <cellStyle name="Leer2" xfId="16" xr:uid="{00000000-0005-0000-0000-000028000000}"/>
    <cellStyle name="Leer2 2" xfId="68" xr:uid="{00000000-0005-0000-0000-000029000000}"/>
    <cellStyle name="leer3" xfId="17" xr:uid="{00000000-0005-0000-0000-00002A000000}"/>
    <cellStyle name="leer3 2" xfId="69" xr:uid="{00000000-0005-0000-0000-00002B000000}"/>
    <cellStyle name="leer4" xfId="18" xr:uid="{00000000-0005-0000-0000-00002C000000}"/>
    <cellStyle name="leer4 2" xfId="70" xr:uid="{00000000-0005-0000-0000-00002D000000}"/>
    <cellStyle name="leer5" xfId="19" xr:uid="{00000000-0005-0000-0000-00002E000000}"/>
    <cellStyle name="leer5 2" xfId="71" xr:uid="{00000000-0005-0000-0000-00002F000000}"/>
    <cellStyle name="leer6" xfId="20" xr:uid="{00000000-0005-0000-0000-000030000000}"/>
    <cellStyle name="leer6 2" xfId="72" xr:uid="{00000000-0005-0000-0000-000031000000}"/>
    <cellStyle name="leer7" xfId="21" xr:uid="{00000000-0005-0000-0000-000032000000}"/>
    <cellStyle name="leer7 2" xfId="73" xr:uid="{00000000-0005-0000-0000-000033000000}"/>
    <cellStyle name="leer8" xfId="22" xr:uid="{00000000-0005-0000-0000-000034000000}"/>
    <cellStyle name="leer8 2" xfId="74" xr:uid="{00000000-0005-0000-0000-000035000000}"/>
    <cellStyle name="leer9" xfId="23" xr:uid="{00000000-0005-0000-0000-000036000000}"/>
    <cellStyle name="leer9 2" xfId="75" xr:uid="{00000000-0005-0000-0000-000037000000}"/>
    <cellStyle name="Link" xfId="7" builtinId="8"/>
    <cellStyle name="Link 2" xfId="31" xr:uid="{00000000-0005-0000-0000-000039000000}"/>
    <cellStyle name="Neutral 2" xfId="76" xr:uid="{00000000-0005-0000-0000-00003A000000}"/>
    <cellStyle name="Notiz 2" xfId="77" xr:uid="{00000000-0005-0000-0000-00003B000000}"/>
    <cellStyle name="Prozent" xfId="1" builtinId="5"/>
    <cellStyle name="punkt" xfId="24" xr:uid="{00000000-0005-0000-0000-00003D000000}"/>
    <cellStyle name="Schlecht 2" xfId="78" xr:uid="{00000000-0005-0000-0000-00003E000000}"/>
    <cellStyle name="Standard" xfId="0" builtinId="0"/>
    <cellStyle name="Standard 2" xfId="2" xr:uid="{00000000-0005-0000-0000-000040000000}"/>
    <cellStyle name="Standard 2 2" xfId="4" xr:uid="{00000000-0005-0000-0000-000041000000}"/>
    <cellStyle name="Standard 2 2 2" xfId="10" xr:uid="{00000000-0005-0000-0000-000042000000}"/>
    <cellStyle name="Standard 2 3" xfId="9" xr:uid="{00000000-0005-0000-0000-000043000000}"/>
    <cellStyle name="Standard 3" xfId="6" xr:uid="{00000000-0005-0000-0000-000044000000}"/>
    <cellStyle name="Standard 3 2" xfId="79" xr:uid="{00000000-0005-0000-0000-000045000000}"/>
    <cellStyle name="Standard 4" xfId="8" xr:uid="{00000000-0005-0000-0000-000046000000}"/>
    <cellStyle name="Standard 5" xfId="11" xr:uid="{00000000-0005-0000-0000-000047000000}"/>
    <cellStyle name="Standard 6" xfId="32" xr:uid="{00000000-0005-0000-0000-000048000000}"/>
    <cellStyle name="standard8" xfId="25" xr:uid="{00000000-0005-0000-0000-000049000000}"/>
    <cellStyle name="standard8 2" xfId="80" xr:uid="{00000000-0005-0000-0000-00004A000000}"/>
    <cellStyle name="Tabwert" xfId="26" xr:uid="{00000000-0005-0000-0000-00004B000000}"/>
    <cellStyle name="Tabwert 2" xfId="81" xr:uid="{00000000-0005-0000-0000-00004C000000}"/>
    <cellStyle name="Überschrift 1 2" xfId="27" xr:uid="{00000000-0005-0000-0000-00004D000000}"/>
    <cellStyle name="Überschrift 1 3" xfId="83" xr:uid="{00000000-0005-0000-0000-00004E000000}"/>
    <cellStyle name="Überschrift 2 2" xfId="28" xr:uid="{00000000-0005-0000-0000-00004F000000}"/>
    <cellStyle name="Überschrift 2 3" xfId="84" xr:uid="{00000000-0005-0000-0000-000050000000}"/>
    <cellStyle name="Überschrift 3 2" xfId="29" xr:uid="{00000000-0005-0000-0000-000051000000}"/>
    <cellStyle name="Überschrift 3 3" xfId="85" xr:uid="{00000000-0005-0000-0000-000052000000}"/>
    <cellStyle name="Überschrift 4 2" xfId="30" xr:uid="{00000000-0005-0000-0000-000053000000}"/>
    <cellStyle name="Überschrift 4 3" xfId="86" xr:uid="{00000000-0005-0000-0000-000054000000}"/>
    <cellStyle name="Überschrift 5" xfId="3" xr:uid="{00000000-0005-0000-0000-000055000000}"/>
    <cellStyle name="Überschrift 6" xfId="82" xr:uid="{00000000-0005-0000-0000-000056000000}"/>
    <cellStyle name="Verknüpfte Zelle 2" xfId="87" xr:uid="{00000000-0005-0000-0000-000057000000}"/>
    <cellStyle name="Warnender Text 2" xfId="88" xr:uid="{00000000-0005-0000-0000-000058000000}"/>
    <cellStyle name="Zelle überprüfen 2" xfId="89" xr:uid="{00000000-0005-0000-0000-000059000000}"/>
  </cellStyles>
  <dxfs count="0"/>
  <tableStyles count="0" defaultTableStyle="TableStyleMedium2" defaultPivotStyle="PivotStyleLight16"/>
  <colors>
    <mruColors>
      <color rgb="FFE27731"/>
      <color rgb="FF8497B0"/>
      <color rgb="FFEF9164"/>
      <color rgb="FFF6CCBE"/>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M46"/>
  <sheetViews>
    <sheetView tabSelected="1" workbookViewId="0"/>
  </sheetViews>
  <sheetFormatPr baseColWidth="10" defaultRowHeight="15"/>
  <sheetData>
    <row r="4" spans="2:12">
      <c r="B4" s="308" t="s">
        <v>3</v>
      </c>
      <c r="C4" s="308"/>
      <c r="D4" s="308"/>
      <c r="E4" s="308"/>
      <c r="F4" s="308"/>
      <c r="G4" s="308"/>
      <c r="H4" s="308"/>
      <c r="I4" s="308"/>
      <c r="J4" s="308"/>
      <c r="K4" s="308"/>
      <c r="L4" s="308"/>
    </row>
    <row r="5" spans="2:12">
      <c r="B5" s="308"/>
      <c r="C5" s="308"/>
      <c r="D5" s="308"/>
      <c r="E5" s="308"/>
      <c r="F5" s="308"/>
      <c r="G5" s="308"/>
      <c r="H5" s="308"/>
      <c r="I5" s="308"/>
      <c r="J5" s="308"/>
      <c r="K5" s="308"/>
      <c r="L5" s="308"/>
    </row>
    <row r="6" spans="2:12">
      <c r="B6" s="308"/>
      <c r="C6" s="308"/>
      <c r="D6" s="308"/>
      <c r="E6" s="308"/>
      <c r="F6" s="308"/>
      <c r="G6" s="308"/>
      <c r="H6" s="308"/>
      <c r="I6" s="308"/>
      <c r="J6" s="308"/>
      <c r="K6" s="308"/>
      <c r="L6" s="308"/>
    </row>
    <row r="7" spans="2:12">
      <c r="B7" s="36"/>
      <c r="C7" s="36"/>
      <c r="D7" s="36"/>
      <c r="E7" s="36"/>
      <c r="F7" s="36"/>
      <c r="G7" s="36"/>
      <c r="H7" s="36"/>
      <c r="I7" s="36"/>
      <c r="J7" s="36"/>
      <c r="K7" s="36"/>
      <c r="L7" s="36"/>
    </row>
    <row r="8" spans="2:12">
      <c r="B8" s="309" t="s">
        <v>43</v>
      </c>
      <c r="C8" s="309"/>
      <c r="D8" s="309"/>
      <c r="E8" s="309"/>
      <c r="F8" s="309"/>
      <c r="G8" s="309"/>
      <c r="H8" s="309"/>
      <c r="I8" s="309"/>
      <c r="J8" s="309"/>
      <c r="K8" s="309"/>
      <c r="L8" s="309"/>
    </row>
    <row r="9" spans="2:12" s="23" customFormat="1">
      <c r="B9" s="263" t="s">
        <v>94</v>
      </c>
      <c r="C9" s="263"/>
      <c r="D9" s="263"/>
      <c r="E9" s="263"/>
      <c r="F9" s="263"/>
      <c r="G9" s="263"/>
      <c r="H9" s="263"/>
      <c r="I9" s="263"/>
      <c r="J9" s="263"/>
      <c r="K9" s="263"/>
      <c r="L9" s="263"/>
    </row>
    <row r="10" spans="2:12" s="23" customFormat="1">
      <c r="B10" s="263" t="s">
        <v>93</v>
      </c>
      <c r="C10" s="263"/>
      <c r="D10" s="263"/>
      <c r="E10" s="263"/>
      <c r="F10" s="263"/>
      <c r="G10" s="263"/>
      <c r="H10" s="263"/>
      <c r="I10" s="263"/>
      <c r="J10" s="263"/>
      <c r="K10" s="263"/>
      <c r="L10" s="263"/>
    </row>
    <row r="11" spans="2:12">
      <c r="B11" s="309" t="s">
        <v>44</v>
      </c>
      <c r="C11" s="309"/>
      <c r="D11" s="309"/>
      <c r="E11" s="309"/>
      <c r="F11" s="309"/>
      <c r="G11" s="309"/>
      <c r="H11" s="309"/>
      <c r="I11" s="309"/>
      <c r="J11" s="309"/>
      <c r="K11" s="309"/>
      <c r="L11" s="309"/>
    </row>
    <row r="12" spans="2:12">
      <c r="B12" s="309" t="s">
        <v>45</v>
      </c>
      <c r="C12" s="309"/>
      <c r="D12" s="309"/>
      <c r="E12" s="309"/>
      <c r="F12" s="309"/>
      <c r="G12" s="309"/>
      <c r="H12" s="309"/>
      <c r="I12" s="309"/>
      <c r="J12" s="309"/>
      <c r="K12" s="309"/>
      <c r="L12" s="309"/>
    </row>
    <row r="13" spans="2:12">
      <c r="B13" s="309" t="s">
        <v>77</v>
      </c>
      <c r="C13" s="309"/>
      <c r="D13" s="309"/>
      <c r="E13" s="309"/>
      <c r="F13" s="309"/>
      <c r="G13" s="309"/>
      <c r="H13" s="309"/>
      <c r="I13" s="309"/>
      <c r="J13" s="309"/>
      <c r="K13" s="309"/>
      <c r="L13" s="309"/>
    </row>
    <row r="14" spans="2:12">
      <c r="B14" s="309" t="s">
        <v>47</v>
      </c>
      <c r="C14" s="309"/>
      <c r="D14" s="309"/>
      <c r="E14" s="309"/>
      <c r="F14" s="309"/>
      <c r="G14" s="309"/>
      <c r="H14" s="309"/>
      <c r="I14" s="309"/>
      <c r="J14" s="309"/>
      <c r="K14" s="309"/>
      <c r="L14" s="309"/>
    </row>
    <row r="15" spans="2:12">
      <c r="B15" s="309" t="s">
        <v>46</v>
      </c>
      <c r="C15" s="309"/>
      <c r="D15" s="309"/>
      <c r="E15" s="309"/>
      <c r="F15" s="309"/>
      <c r="G15" s="309"/>
      <c r="H15" s="309"/>
      <c r="I15" s="309"/>
      <c r="J15" s="309"/>
      <c r="K15" s="309"/>
      <c r="L15" s="309"/>
    </row>
    <row r="16" spans="2:12" s="23" customFormat="1">
      <c r="B16" s="309" t="s">
        <v>173</v>
      </c>
      <c r="C16" s="309"/>
      <c r="D16" s="309"/>
      <c r="E16" s="309"/>
      <c r="F16" s="309"/>
      <c r="G16" s="309"/>
      <c r="H16" s="309"/>
      <c r="I16" s="309"/>
      <c r="J16" s="309"/>
      <c r="K16" s="309"/>
      <c r="L16" s="309"/>
    </row>
    <row r="17" spans="2:13">
      <c r="B17" s="309" t="s">
        <v>181</v>
      </c>
      <c r="C17" s="309"/>
      <c r="D17" s="309"/>
      <c r="E17" s="309"/>
      <c r="F17" s="309"/>
      <c r="G17" s="309"/>
      <c r="H17" s="309"/>
      <c r="I17" s="309"/>
      <c r="J17" s="309"/>
      <c r="K17" s="309"/>
      <c r="L17" s="309"/>
    </row>
    <row r="18" spans="2:13">
      <c r="B18" s="309" t="s">
        <v>180</v>
      </c>
      <c r="C18" s="309"/>
      <c r="D18" s="309"/>
      <c r="E18" s="309"/>
      <c r="F18" s="309"/>
      <c r="G18" s="309"/>
      <c r="H18" s="309"/>
      <c r="I18" s="309"/>
      <c r="J18" s="309"/>
      <c r="K18" s="309"/>
      <c r="L18" s="309"/>
    </row>
    <row r="19" spans="2:13">
      <c r="B19" s="309" t="s">
        <v>179</v>
      </c>
      <c r="C19" s="309"/>
      <c r="D19" s="309"/>
      <c r="E19" s="309"/>
      <c r="F19" s="309"/>
      <c r="G19" s="309"/>
      <c r="H19" s="309"/>
      <c r="I19" s="309"/>
      <c r="J19" s="309"/>
      <c r="K19" s="309"/>
      <c r="L19" s="309"/>
    </row>
    <row r="20" spans="2:13">
      <c r="B20" s="309" t="s">
        <v>169</v>
      </c>
      <c r="C20" s="309"/>
      <c r="D20" s="309"/>
      <c r="E20" s="309"/>
      <c r="F20" s="309"/>
      <c r="G20" s="309"/>
      <c r="H20" s="309"/>
      <c r="I20" s="309"/>
      <c r="J20" s="309"/>
      <c r="K20" s="309"/>
      <c r="L20" s="309"/>
    </row>
    <row r="21" spans="2:13">
      <c r="B21" s="36"/>
      <c r="C21" s="36"/>
      <c r="D21" s="36"/>
      <c r="E21" s="36"/>
      <c r="F21" s="36"/>
      <c r="G21" s="36"/>
      <c r="H21" s="36"/>
      <c r="I21" s="36"/>
      <c r="J21" s="36"/>
      <c r="K21" s="36"/>
      <c r="L21" s="36"/>
    </row>
    <row r="22" spans="2:13">
      <c r="B22" s="36"/>
      <c r="C22" s="36"/>
      <c r="D22" s="36"/>
      <c r="E22" s="36"/>
      <c r="F22" s="36"/>
      <c r="G22" s="36"/>
      <c r="H22" s="36"/>
      <c r="I22" s="36"/>
      <c r="J22" s="36"/>
      <c r="K22" s="36"/>
      <c r="L22" s="36"/>
    </row>
    <row r="23" spans="2:13">
      <c r="B23" s="6"/>
      <c r="C23" s="6"/>
      <c r="D23" s="6"/>
      <c r="E23" s="6"/>
      <c r="F23" s="6"/>
      <c r="G23" s="6"/>
      <c r="H23" s="6"/>
      <c r="I23" s="6"/>
      <c r="J23" s="6"/>
      <c r="K23" s="6"/>
      <c r="L23" s="6"/>
      <c r="M23" s="6"/>
    </row>
    <row r="24" spans="2:13">
      <c r="B24" s="6"/>
      <c r="C24" s="6"/>
      <c r="D24" s="6"/>
      <c r="E24" s="6"/>
      <c r="F24" s="6"/>
      <c r="G24" s="6"/>
      <c r="H24" s="6"/>
      <c r="I24" s="6"/>
      <c r="J24" s="6"/>
      <c r="K24" s="6"/>
      <c r="L24" s="6"/>
      <c r="M24" s="6"/>
    </row>
    <row r="25" spans="2:13">
      <c r="B25" s="6"/>
      <c r="C25" s="6"/>
      <c r="D25" s="6"/>
      <c r="E25" s="6"/>
      <c r="F25" s="6"/>
      <c r="G25" s="6"/>
      <c r="H25" s="6"/>
      <c r="I25" s="6"/>
      <c r="J25" s="6"/>
      <c r="K25" s="6"/>
      <c r="L25" s="6"/>
      <c r="M25" s="6"/>
    </row>
    <row r="26" spans="2:13" s="23" customFormat="1">
      <c r="B26" s="6"/>
      <c r="C26" s="6"/>
      <c r="D26" s="6"/>
      <c r="E26" s="6"/>
      <c r="F26" s="6"/>
      <c r="G26" s="6"/>
      <c r="H26" s="6"/>
      <c r="I26" s="6"/>
      <c r="J26" s="6"/>
      <c r="K26" s="6"/>
      <c r="L26" s="6"/>
    </row>
    <row r="27" spans="2:13" s="23" customFormat="1" ht="15" customHeight="1">
      <c r="B27" s="307" t="s">
        <v>186</v>
      </c>
      <c r="C27" s="307"/>
      <c r="D27" s="307"/>
      <c r="E27" s="307"/>
      <c r="F27" s="307"/>
      <c r="G27" s="307"/>
      <c r="H27" s="307"/>
      <c r="I27" s="307"/>
      <c r="J27" s="307"/>
      <c r="K27" s="307"/>
      <c r="L27" s="307"/>
    </row>
    <row r="28" spans="2:13" s="23" customFormat="1">
      <c r="B28" s="307"/>
      <c r="C28" s="307"/>
      <c r="D28" s="307"/>
      <c r="E28" s="307"/>
      <c r="F28" s="307"/>
      <c r="G28" s="307"/>
      <c r="H28" s="307"/>
      <c r="I28" s="307"/>
      <c r="J28" s="307"/>
      <c r="K28" s="307"/>
      <c r="L28" s="307"/>
    </row>
    <row r="29" spans="2:13" s="23" customFormat="1">
      <c r="B29" s="307"/>
      <c r="C29" s="307"/>
      <c r="D29" s="307"/>
      <c r="E29" s="307"/>
      <c r="F29" s="307"/>
      <c r="G29" s="307"/>
      <c r="H29" s="307"/>
      <c r="I29" s="307"/>
      <c r="J29" s="307"/>
      <c r="K29" s="307"/>
      <c r="L29" s="307"/>
    </row>
    <row r="30" spans="2:13" s="23" customFormat="1">
      <c r="B30" s="307"/>
      <c r="C30" s="307"/>
      <c r="D30" s="307"/>
      <c r="E30" s="307"/>
      <c r="F30" s="307"/>
      <c r="G30" s="307"/>
      <c r="H30" s="307"/>
      <c r="I30" s="307"/>
      <c r="J30" s="307"/>
      <c r="K30" s="307"/>
      <c r="L30" s="307"/>
    </row>
    <row r="31" spans="2:13" s="23" customFormat="1">
      <c r="B31" s="307"/>
      <c r="C31" s="307"/>
      <c r="D31" s="307"/>
      <c r="E31" s="307"/>
      <c r="F31" s="307"/>
      <c r="G31" s="307"/>
      <c r="H31" s="307"/>
      <c r="I31" s="307"/>
      <c r="J31" s="307"/>
      <c r="K31" s="307"/>
      <c r="L31" s="307"/>
    </row>
    <row r="32" spans="2:13" s="23" customFormat="1">
      <c r="B32" s="307"/>
      <c r="C32" s="307"/>
      <c r="D32" s="307"/>
      <c r="E32" s="307"/>
      <c r="F32" s="307"/>
      <c r="G32" s="307"/>
      <c r="H32" s="307"/>
      <c r="I32" s="307"/>
      <c r="J32" s="307"/>
      <c r="K32" s="307"/>
      <c r="L32" s="307"/>
    </row>
    <row r="33" spans="2:13" s="23" customFormat="1">
      <c r="B33" s="307"/>
      <c r="C33" s="307"/>
      <c r="D33" s="307"/>
      <c r="E33" s="307"/>
      <c r="F33" s="307"/>
      <c r="G33" s="307"/>
      <c r="H33" s="307"/>
      <c r="I33" s="307"/>
      <c r="J33" s="307"/>
      <c r="K33" s="307"/>
      <c r="L33" s="307"/>
    </row>
    <row r="34" spans="2:13" s="23" customFormat="1">
      <c r="B34" s="307"/>
      <c r="C34" s="307"/>
      <c r="D34" s="307"/>
      <c r="E34" s="307"/>
      <c r="F34" s="307"/>
      <c r="G34" s="307"/>
      <c r="H34" s="307"/>
      <c r="I34" s="307"/>
      <c r="J34" s="307"/>
      <c r="K34" s="307"/>
      <c r="L34" s="307"/>
    </row>
    <row r="35" spans="2:13" s="23" customFormat="1">
      <c r="B35" s="307"/>
      <c r="C35" s="307"/>
      <c r="D35" s="307"/>
      <c r="E35" s="307"/>
      <c r="F35" s="307"/>
      <c r="G35" s="307"/>
      <c r="H35" s="307"/>
      <c r="I35" s="307"/>
      <c r="J35" s="307"/>
      <c r="K35" s="307"/>
      <c r="L35" s="307"/>
    </row>
    <row r="36" spans="2:13" s="23" customFormat="1">
      <c r="B36" s="307"/>
      <c r="C36" s="307"/>
      <c r="D36" s="307"/>
      <c r="E36" s="307"/>
      <c r="F36" s="307"/>
      <c r="G36" s="307"/>
      <c r="H36" s="307"/>
      <c r="I36" s="307"/>
      <c r="J36" s="307"/>
      <c r="K36" s="307"/>
      <c r="L36" s="307"/>
    </row>
    <row r="37" spans="2:13" s="23" customFormat="1">
      <c r="B37" s="307"/>
      <c r="C37" s="307"/>
      <c r="D37" s="307"/>
      <c r="E37" s="307"/>
      <c r="F37" s="307"/>
      <c r="G37" s="307"/>
      <c r="H37" s="307"/>
      <c r="I37" s="307"/>
      <c r="J37" s="307"/>
      <c r="K37" s="307"/>
      <c r="L37" s="307"/>
    </row>
    <row r="38" spans="2:13" s="23" customFormat="1">
      <c r="B38" s="307"/>
      <c r="C38" s="307"/>
      <c r="D38" s="307"/>
      <c r="E38" s="307"/>
      <c r="F38" s="307"/>
      <c r="G38" s="307"/>
      <c r="H38" s="307"/>
      <c r="I38" s="307"/>
      <c r="J38" s="307"/>
      <c r="K38" s="307"/>
      <c r="L38" s="307"/>
    </row>
    <row r="39" spans="2:13" s="23" customFormat="1">
      <c r="B39" s="307"/>
      <c r="C39" s="307"/>
      <c r="D39" s="307"/>
      <c r="E39" s="307"/>
      <c r="F39" s="307"/>
      <c r="G39" s="307"/>
      <c r="H39" s="307"/>
      <c r="I39" s="307"/>
      <c r="J39" s="307"/>
      <c r="K39" s="307"/>
      <c r="L39" s="307"/>
    </row>
    <row r="40" spans="2:13" s="23" customFormat="1">
      <c r="B40" s="307"/>
      <c r="C40" s="307"/>
      <c r="D40" s="307"/>
      <c r="E40" s="307"/>
      <c r="F40" s="307"/>
      <c r="G40" s="307"/>
      <c r="H40" s="307"/>
      <c r="I40" s="307"/>
      <c r="J40" s="307"/>
      <c r="K40" s="307"/>
      <c r="L40" s="307"/>
    </row>
    <row r="41" spans="2:13" s="23" customFormat="1">
      <c r="B41" s="307"/>
      <c r="C41" s="307"/>
      <c r="D41" s="307"/>
      <c r="E41" s="307"/>
      <c r="F41" s="307"/>
      <c r="G41" s="307"/>
      <c r="H41" s="307"/>
      <c r="I41" s="307"/>
      <c r="J41" s="307"/>
      <c r="K41" s="307"/>
      <c r="L41" s="307"/>
    </row>
    <row r="42" spans="2:13" s="23" customFormat="1">
      <c r="B42" s="307"/>
      <c r="C42" s="307"/>
      <c r="D42" s="307"/>
      <c r="E42" s="307"/>
      <c r="F42" s="307"/>
      <c r="G42" s="307"/>
      <c r="H42" s="307"/>
      <c r="I42" s="307"/>
      <c r="J42" s="307"/>
      <c r="K42" s="307"/>
      <c r="L42" s="307"/>
    </row>
    <row r="43" spans="2:13" s="23" customFormat="1">
      <c r="B43" s="307"/>
      <c r="C43" s="307"/>
      <c r="D43" s="307"/>
      <c r="E43" s="307"/>
      <c r="F43" s="307"/>
      <c r="G43" s="307"/>
      <c r="H43" s="307"/>
      <c r="I43" s="307"/>
      <c r="J43" s="307"/>
      <c r="K43" s="307"/>
      <c r="L43" s="307"/>
    </row>
    <row r="44" spans="2:13">
      <c r="B44" s="307"/>
      <c r="C44" s="307"/>
      <c r="D44" s="307"/>
      <c r="E44" s="307"/>
      <c r="F44" s="307"/>
      <c r="G44" s="307"/>
      <c r="H44" s="307"/>
      <c r="I44" s="307"/>
      <c r="J44" s="307"/>
      <c r="K44" s="307"/>
      <c r="L44" s="307"/>
      <c r="M44" s="6"/>
    </row>
    <row r="45" spans="2:13">
      <c r="B45" s="307"/>
      <c r="C45" s="307"/>
      <c r="D45" s="307"/>
      <c r="E45" s="307"/>
      <c r="F45" s="307"/>
      <c r="G45" s="307"/>
      <c r="H45" s="307"/>
      <c r="I45" s="307"/>
      <c r="J45" s="307"/>
      <c r="K45" s="307"/>
      <c r="L45" s="307"/>
      <c r="M45" s="6"/>
    </row>
    <row r="46" spans="2:13">
      <c r="B46" s="307"/>
      <c r="C46" s="307"/>
      <c r="D46" s="307"/>
      <c r="E46" s="307"/>
      <c r="F46" s="307"/>
      <c r="G46" s="307"/>
      <c r="H46" s="307"/>
      <c r="I46" s="307"/>
      <c r="J46" s="307"/>
      <c r="K46" s="307"/>
      <c r="L46" s="307"/>
    </row>
  </sheetData>
  <mergeCells count="13">
    <mergeCell ref="B27:L46"/>
    <mergeCell ref="B4:L6"/>
    <mergeCell ref="B20:L20"/>
    <mergeCell ref="B19:L19"/>
    <mergeCell ref="B18:L18"/>
    <mergeCell ref="B17:L17"/>
    <mergeCell ref="B15:L15"/>
    <mergeCell ref="B14:L14"/>
    <mergeCell ref="B13:L13"/>
    <mergeCell ref="B12:L12"/>
    <mergeCell ref="B11:L11"/>
    <mergeCell ref="B8:L8"/>
    <mergeCell ref="B16:L16"/>
  </mergeCells>
  <hyperlinks>
    <hyperlink ref="B11" location="'D2'!A1" display="'D2'!A1" xr:uid="{00000000-0004-0000-0000-000000000000}"/>
    <hyperlink ref="B12" location="'D3'!A1" display="'D3'!A1" xr:uid="{00000000-0004-0000-0000-000001000000}"/>
    <hyperlink ref="B13" location="'D4'!A1" display="'D4'!A1" xr:uid="{00000000-0004-0000-0000-000002000000}"/>
    <hyperlink ref="B14" location="'D5'!A1" display="'D5'!A1" xr:uid="{00000000-0004-0000-0000-000003000000}"/>
    <hyperlink ref="B15" location="'D6'!A1" display="'D6'!A1" xr:uid="{00000000-0004-0000-0000-000004000000}"/>
    <hyperlink ref="B17" location="'D7'!A1" display="'D7'!A1" xr:uid="{00000000-0004-0000-0000-000005000000}"/>
    <hyperlink ref="B18" location="'D8'!A1" display="'D8'!A1" xr:uid="{00000000-0004-0000-0000-000006000000}"/>
    <hyperlink ref="B19" location="'D9'!A1" display="'D9'!A1" xr:uid="{00000000-0004-0000-0000-000007000000}"/>
    <hyperlink ref="B20" location="'D10'!A1" display="'D10'!A1" xr:uid="{00000000-0004-0000-0000-000008000000}"/>
    <hyperlink ref="B9" location="D1.1!A1" display="D1.1!A1" xr:uid="{00000000-0004-0000-0000-000009000000}"/>
    <hyperlink ref="B10" location="D1.2!A1" display="D1.2!A1" xr:uid="{00000000-0004-0000-0000-00000A000000}"/>
    <hyperlink ref="B8:L8" location="'D1'!A1" display="D1 - Anfängerinnen und Anfänger im Übergang Schule - Beruf" xr:uid="{00000000-0004-0000-0000-00000B000000}"/>
    <hyperlink ref="B9:L9" location="D1.1!A1" display="D1.1 - Anfängerinnen und Anfänger im Übergang Schule - Beruf nach Geschlecht" xr:uid="{00000000-0004-0000-0000-00000C000000}"/>
    <hyperlink ref="B10:L10" location="D1.2!A1" display="D1.2 - Anfängerinnen und Anfänger im Übergang Schule - Beruf nach Staatsangehörigkeit" xr:uid="{00000000-0004-0000-0000-00000D000000}"/>
    <hyperlink ref="B17:L17" location="'D8'!A1" display="D7 - Anzahl der Studierenden am Hochschulstandort" xr:uid="{DB781FD4-4432-4057-A01B-B62E7C42EB1E}"/>
    <hyperlink ref="B18:L18" location="'D9'!A1" display="D8 - Anzahl der Studienanfängerinnen und -anfänger am Hochschulstandort" xr:uid="{66436143-0F00-461A-BACE-2AD60F5D04BD}"/>
    <hyperlink ref="B19:L19" location="'D10'!A1" display="D9 - Anzahl der Hochschulabsolventinnen und -absolventen am Hochschulstandort" xr:uid="{A009B758-1061-4B0B-8883-50C1089DAF72}"/>
    <hyperlink ref="B20:L20" location="'D11'!A1" display="D10 - Ort des Erwerbs der Hochschulzugangsberechtigung" xr:uid="{EE62A349-0DFB-4E8A-9E19-9C9CCC72D951}"/>
    <hyperlink ref="B16" location="'D7'!A1" display="'D7'!A1" xr:uid="{39C4B54B-3232-4442-8A58-2BCCB0DA895B}"/>
    <hyperlink ref="B16:L16" location="'D7'!A1" display="D7 - Anzahl der Angebote zum Thema &quot;Internationalisierung der Ausbildung&quot;" xr:uid="{09716299-C019-499F-8645-F1230C60408E}"/>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03D6E-E9B5-470E-922F-F9C869890418}">
  <dimension ref="A1:AC37"/>
  <sheetViews>
    <sheetView workbookViewId="0"/>
  </sheetViews>
  <sheetFormatPr baseColWidth="10" defaultRowHeight="15"/>
  <cols>
    <col min="1" max="1" width="54" style="23" customWidth="1"/>
    <col min="2" max="27" width="9.7109375" style="23" customWidth="1"/>
    <col min="28" max="16384" width="11.42578125" style="23"/>
  </cols>
  <sheetData>
    <row r="1" spans="1:29" ht="18.75">
      <c r="A1" s="270" t="s">
        <v>173</v>
      </c>
      <c r="B1" s="270"/>
      <c r="C1" s="270"/>
      <c r="D1" s="270"/>
      <c r="E1" s="270"/>
      <c r="F1" s="270"/>
      <c r="G1" s="270"/>
      <c r="H1" s="270"/>
      <c r="I1" s="270"/>
      <c r="J1" s="18"/>
      <c r="K1" s="18"/>
      <c r="L1" s="18"/>
      <c r="M1" s="18"/>
      <c r="N1" s="18"/>
      <c r="O1" s="18"/>
      <c r="P1" s="18"/>
      <c r="Q1" s="18"/>
      <c r="R1" s="18"/>
      <c r="S1" s="18"/>
      <c r="T1" s="18"/>
      <c r="U1" s="18"/>
      <c r="V1" s="18"/>
      <c r="W1" s="6"/>
      <c r="X1" s="6"/>
      <c r="Y1" s="6"/>
      <c r="Z1" s="6"/>
      <c r="AA1" s="6"/>
      <c r="AB1" s="6"/>
      <c r="AC1" s="6"/>
    </row>
    <row r="2" spans="1:29">
      <c r="J2" s="6"/>
      <c r="K2" s="6"/>
      <c r="L2" s="6"/>
      <c r="M2" s="6"/>
      <c r="N2" s="6"/>
      <c r="O2" s="6"/>
      <c r="P2" s="6"/>
      <c r="Q2" s="6"/>
      <c r="R2" s="6"/>
      <c r="S2" s="6"/>
      <c r="T2" s="6"/>
      <c r="U2" s="6"/>
      <c r="V2" s="6"/>
      <c r="W2" s="6"/>
      <c r="X2" s="6"/>
      <c r="Y2" s="6"/>
      <c r="Z2" s="6"/>
      <c r="AA2" s="6"/>
      <c r="AB2" s="6"/>
      <c r="AC2" s="6"/>
    </row>
    <row r="3" spans="1:29" ht="15.75">
      <c r="A3" s="271" t="s">
        <v>0</v>
      </c>
      <c r="B3" s="271"/>
      <c r="C3" s="271"/>
      <c r="D3" s="271"/>
      <c r="E3" s="271"/>
      <c r="F3" s="271"/>
      <c r="G3" s="271"/>
      <c r="H3" s="271"/>
      <c r="I3" s="271"/>
      <c r="J3" s="19"/>
      <c r="K3" s="19"/>
      <c r="L3" s="19"/>
      <c r="M3" s="19"/>
      <c r="N3" s="19"/>
      <c r="O3" s="19"/>
      <c r="P3" s="19"/>
      <c r="Q3" s="19"/>
      <c r="R3" s="19"/>
      <c r="S3" s="19"/>
      <c r="T3" s="19"/>
      <c r="U3" s="19"/>
      <c r="V3" s="19"/>
      <c r="W3" s="6"/>
      <c r="X3" s="6"/>
      <c r="Y3" s="6"/>
      <c r="Z3" s="6"/>
      <c r="AA3" s="6"/>
      <c r="AB3" s="6"/>
      <c r="AC3" s="6"/>
    </row>
    <row r="4" spans="1:29">
      <c r="A4" s="332" t="s">
        <v>178</v>
      </c>
      <c r="B4" s="332"/>
      <c r="C4" s="332"/>
      <c r="D4" s="332"/>
      <c r="E4" s="332"/>
      <c r="F4" s="332"/>
      <c r="G4" s="332"/>
      <c r="H4" s="332"/>
      <c r="I4" s="332"/>
      <c r="J4" s="300"/>
      <c r="K4" s="300"/>
      <c r="L4" s="300"/>
      <c r="M4" s="300"/>
      <c r="N4" s="300"/>
      <c r="O4" s="300"/>
      <c r="P4" s="300"/>
      <c r="Q4" s="300"/>
      <c r="R4" s="300"/>
      <c r="S4" s="300"/>
      <c r="T4" s="300"/>
      <c r="U4" s="300"/>
      <c r="V4" s="300"/>
      <c r="W4" s="6"/>
      <c r="X4" s="6"/>
      <c r="Y4" s="6"/>
      <c r="Z4" s="6"/>
      <c r="AA4" s="6"/>
      <c r="AB4" s="6"/>
      <c r="AC4" s="6"/>
    </row>
    <row r="5" spans="1:29">
      <c r="A5" s="332"/>
      <c r="B5" s="332"/>
      <c r="C5" s="332"/>
      <c r="D5" s="332"/>
      <c r="E5" s="332"/>
      <c r="F5" s="332"/>
      <c r="G5" s="332"/>
      <c r="H5" s="332"/>
      <c r="I5" s="332"/>
      <c r="J5" s="300"/>
      <c r="K5" s="300"/>
      <c r="L5" s="300"/>
      <c r="M5" s="300"/>
      <c r="N5" s="300"/>
      <c r="O5" s="300"/>
      <c r="P5" s="300"/>
      <c r="Q5" s="300"/>
      <c r="R5" s="300"/>
      <c r="S5" s="300"/>
      <c r="T5" s="300"/>
      <c r="U5" s="300"/>
      <c r="V5" s="300"/>
      <c r="W5" s="6"/>
      <c r="X5" s="6"/>
      <c r="Y5" s="6"/>
      <c r="Z5" s="6"/>
      <c r="AA5" s="6"/>
      <c r="AB5" s="6"/>
      <c r="AC5" s="6"/>
    </row>
    <row r="6" spans="1:29">
      <c r="A6" s="332"/>
      <c r="B6" s="332"/>
      <c r="C6" s="332"/>
      <c r="D6" s="332"/>
      <c r="E6" s="332"/>
      <c r="F6" s="332"/>
      <c r="G6" s="332"/>
      <c r="H6" s="332"/>
      <c r="I6" s="332"/>
      <c r="J6" s="300"/>
      <c r="K6" s="300"/>
      <c r="L6" s="300"/>
      <c r="M6" s="300"/>
      <c r="N6" s="300"/>
      <c r="O6" s="300"/>
      <c r="P6" s="300"/>
      <c r="Q6" s="300"/>
      <c r="R6" s="300"/>
      <c r="S6" s="300"/>
      <c r="T6" s="300"/>
      <c r="U6" s="300"/>
      <c r="V6" s="300"/>
      <c r="W6" s="6"/>
      <c r="X6" s="6"/>
      <c r="Y6" s="6"/>
      <c r="Z6" s="6"/>
      <c r="AA6" s="6"/>
      <c r="AB6" s="6"/>
      <c r="AC6" s="6"/>
    </row>
    <row r="7" spans="1:29">
      <c r="A7" s="332"/>
      <c r="B7" s="332"/>
      <c r="C7" s="332"/>
      <c r="D7" s="332"/>
      <c r="E7" s="332"/>
      <c r="F7" s="332"/>
      <c r="G7" s="332"/>
      <c r="H7" s="332"/>
      <c r="I7" s="332"/>
      <c r="J7" s="300"/>
      <c r="K7" s="300"/>
      <c r="L7" s="300"/>
      <c r="M7" s="300"/>
      <c r="N7" s="300"/>
      <c r="O7" s="300"/>
      <c r="P7" s="300"/>
      <c r="Q7" s="300"/>
      <c r="R7" s="300"/>
      <c r="S7" s="300"/>
      <c r="T7" s="300"/>
      <c r="U7" s="300"/>
      <c r="V7" s="300"/>
      <c r="W7" s="6"/>
      <c r="X7" s="6"/>
      <c r="Y7" s="6"/>
      <c r="Z7" s="6"/>
      <c r="AA7" s="6"/>
      <c r="AB7" s="6"/>
      <c r="AC7" s="6"/>
    </row>
    <row r="8" spans="1:29" ht="15.75">
      <c r="A8" s="271" t="s">
        <v>1</v>
      </c>
      <c r="B8" s="271"/>
      <c r="C8" s="271"/>
      <c r="D8" s="271"/>
      <c r="E8" s="271"/>
      <c r="F8" s="271"/>
      <c r="G8" s="271"/>
      <c r="H8" s="271"/>
      <c r="I8" s="271"/>
      <c r="J8" s="19"/>
      <c r="K8" s="19"/>
      <c r="L8" s="19"/>
      <c r="M8" s="19"/>
      <c r="N8" s="19"/>
      <c r="O8" s="19"/>
      <c r="P8" s="19"/>
      <c r="Q8" s="19"/>
      <c r="R8" s="19"/>
      <c r="S8" s="19"/>
      <c r="T8" s="19"/>
      <c r="U8" s="19"/>
      <c r="V8" s="19"/>
      <c r="W8" s="6"/>
      <c r="X8" s="6"/>
      <c r="Y8" s="6"/>
      <c r="Z8" s="6"/>
      <c r="AA8" s="6"/>
      <c r="AB8" s="6"/>
      <c r="AC8" s="6"/>
    </row>
    <row r="9" spans="1:29">
      <c r="A9" s="332" t="s">
        <v>182</v>
      </c>
      <c r="B9" s="332"/>
      <c r="C9" s="332"/>
      <c r="D9" s="332"/>
      <c r="E9" s="332"/>
      <c r="F9" s="332"/>
      <c r="G9" s="332"/>
      <c r="H9" s="332"/>
      <c r="I9" s="332"/>
      <c r="J9" s="20"/>
      <c r="K9" s="20"/>
      <c r="L9" s="20"/>
      <c r="M9" s="20"/>
      <c r="N9" s="20"/>
      <c r="O9" s="20"/>
      <c r="P9" s="20"/>
      <c r="Q9" s="20"/>
      <c r="R9" s="20"/>
      <c r="S9" s="20"/>
      <c r="T9" s="20"/>
      <c r="U9" s="20"/>
      <c r="V9" s="20"/>
      <c r="W9" s="6"/>
      <c r="X9" s="6"/>
      <c r="Y9" s="6"/>
      <c r="Z9" s="6"/>
      <c r="AA9" s="6"/>
      <c r="AB9" s="6"/>
      <c r="AC9" s="6"/>
    </row>
    <row r="10" spans="1:29">
      <c r="A10" s="332"/>
      <c r="B10" s="332"/>
      <c r="C10" s="332"/>
      <c r="D10" s="332"/>
      <c r="E10" s="332"/>
      <c r="F10" s="332"/>
      <c r="G10" s="332"/>
      <c r="H10" s="332"/>
      <c r="I10" s="332"/>
      <c r="J10" s="20"/>
      <c r="K10" s="20"/>
      <c r="L10" s="20"/>
      <c r="M10" s="20"/>
      <c r="N10" s="20"/>
      <c r="O10" s="20"/>
      <c r="P10" s="20"/>
      <c r="Q10" s="20"/>
      <c r="R10" s="20"/>
      <c r="S10" s="20"/>
      <c r="T10" s="20"/>
      <c r="U10" s="20"/>
      <c r="V10" s="20"/>
      <c r="W10" s="6"/>
      <c r="X10" s="6"/>
      <c r="Y10" s="6"/>
      <c r="Z10" s="6"/>
      <c r="AA10" s="6"/>
      <c r="AB10" s="6"/>
      <c r="AC10" s="6"/>
    </row>
    <row r="11" spans="1:29">
      <c r="A11" s="332"/>
      <c r="B11" s="332"/>
      <c r="C11" s="332"/>
      <c r="D11" s="332"/>
      <c r="E11" s="332"/>
      <c r="F11" s="332"/>
      <c r="G11" s="332"/>
      <c r="H11" s="332"/>
      <c r="I11" s="332"/>
      <c r="J11" s="20"/>
      <c r="K11" s="20"/>
      <c r="L11" s="20"/>
      <c r="M11" s="20"/>
      <c r="N11" s="20"/>
      <c r="O11" s="20"/>
      <c r="P11" s="20"/>
      <c r="Q11" s="20"/>
      <c r="R11" s="20"/>
      <c r="S11" s="20"/>
      <c r="T11" s="20"/>
      <c r="U11" s="20"/>
      <c r="V11" s="20"/>
      <c r="W11" s="6"/>
      <c r="X11" s="6"/>
      <c r="Y11" s="6"/>
      <c r="Z11" s="6"/>
      <c r="AA11" s="6"/>
      <c r="AB11" s="6"/>
      <c r="AC11" s="6"/>
    </row>
    <row r="12" spans="1:29">
      <c r="A12" s="332"/>
      <c r="B12" s="332"/>
      <c r="C12" s="332"/>
      <c r="D12" s="332"/>
      <c r="E12" s="332"/>
      <c r="F12" s="332"/>
      <c r="G12" s="332"/>
      <c r="H12" s="332"/>
      <c r="I12" s="332"/>
      <c r="J12" s="20"/>
      <c r="K12" s="20"/>
      <c r="L12" s="20"/>
      <c r="M12" s="20"/>
      <c r="N12" s="20"/>
      <c r="O12" s="20"/>
      <c r="P12" s="20"/>
      <c r="Q12" s="20"/>
      <c r="R12" s="20"/>
      <c r="S12" s="20"/>
      <c r="T12" s="20"/>
      <c r="U12" s="20"/>
      <c r="V12" s="20"/>
      <c r="W12" s="6"/>
      <c r="X12" s="6"/>
      <c r="Y12" s="6"/>
      <c r="Z12" s="6"/>
      <c r="AA12" s="6"/>
      <c r="AB12" s="6"/>
      <c r="AC12" s="6"/>
    </row>
    <row r="13" spans="1:29" ht="15.75">
      <c r="A13" s="271" t="s">
        <v>2</v>
      </c>
      <c r="B13" s="271"/>
      <c r="C13" s="271"/>
      <c r="D13" s="271"/>
      <c r="E13" s="271"/>
      <c r="F13" s="271"/>
      <c r="G13" s="271"/>
      <c r="H13" s="271"/>
      <c r="I13" s="271"/>
      <c r="J13" s="19"/>
      <c r="K13" s="19"/>
      <c r="L13" s="19"/>
      <c r="M13" s="19"/>
      <c r="N13" s="19"/>
      <c r="O13" s="19"/>
      <c r="P13" s="19"/>
      <c r="Q13" s="19"/>
      <c r="R13" s="19"/>
      <c r="S13" s="19"/>
      <c r="T13" s="19"/>
      <c r="U13" s="19"/>
      <c r="V13" s="19"/>
      <c r="W13" s="6"/>
      <c r="X13" s="6"/>
      <c r="Y13" s="6"/>
      <c r="Z13" s="6"/>
      <c r="AA13" s="6"/>
      <c r="AB13" s="6"/>
      <c r="AC13" s="6"/>
    </row>
    <row r="14" spans="1:29" s="6" customFormat="1" ht="19.149999999999999" customHeight="1">
      <c r="A14" s="37"/>
      <c r="B14" s="5"/>
      <c r="C14" s="5"/>
      <c r="D14" s="5"/>
      <c r="E14" s="5"/>
      <c r="F14" s="5"/>
      <c r="G14" s="5"/>
      <c r="H14" s="5"/>
      <c r="I14" s="5"/>
      <c r="R14" s="21"/>
    </row>
    <row r="15" spans="1:29">
      <c r="A15" s="14" t="s">
        <v>174</v>
      </c>
      <c r="B15" s="14"/>
      <c r="C15" s="16"/>
      <c r="D15" s="17"/>
      <c r="E15" s="17"/>
      <c r="F15" s="17"/>
      <c r="G15" s="17"/>
      <c r="H15" s="17"/>
      <c r="I15" s="17"/>
      <c r="J15" s="12"/>
      <c r="K15" s="12"/>
      <c r="L15" s="12"/>
      <c r="M15" s="12"/>
      <c r="N15" s="12"/>
      <c r="O15" s="12"/>
      <c r="P15" s="12"/>
      <c r="Q15" s="12"/>
      <c r="R15" s="12"/>
      <c r="S15" s="12"/>
      <c r="T15" s="12"/>
      <c r="U15" s="12"/>
      <c r="V15" s="12"/>
      <c r="W15" s="6"/>
      <c r="X15" s="6"/>
      <c r="Y15" s="6"/>
      <c r="Z15" s="6"/>
      <c r="AA15" s="6"/>
      <c r="AB15" s="6"/>
      <c r="AC15" s="6"/>
    </row>
    <row r="16" spans="1:29" s="4" customFormat="1">
      <c r="A16" s="474"/>
      <c r="B16" s="488">
        <v>2019</v>
      </c>
      <c r="C16" s="488">
        <v>2020</v>
      </c>
      <c r="D16" s="488">
        <v>2021</v>
      </c>
      <c r="E16" s="489">
        <v>2022</v>
      </c>
      <c r="J16" s="301"/>
      <c r="K16" s="301"/>
      <c r="L16" s="301"/>
      <c r="M16" s="301"/>
      <c r="N16" s="301"/>
      <c r="O16" s="301"/>
      <c r="P16" s="301"/>
      <c r="Q16" s="301"/>
      <c r="R16" s="301"/>
      <c r="S16" s="301"/>
      <c r="T16" s="301"/>
      <c r="U16" s="301"/>
      <c r="V16" s="301"/>
      <c r="W16" s="301"/>
      <c r="X16" s="301"/>
      <c r="Y16" s="301"/>
      <c r="Z16" s="301"/>
      <c r="AA16" s="301"/>
      <c r="AB16" s="301"/>
      <c r="AC16" s="301"/>
    </row>
    <row r="17" spans="1:29" s="4" customFormat="1">
      <c r="A17" s="475"/>
      <c r="B17" s="39" t="s">
        <v>26</v>
      </c>
      <c r="C17" s="39" t="s">
        <v>26</v>
      </c>
      <c r="D17" s="39" t="s">
        <v>26</v>
      </c>
      <c r="E17" s="490" t="s">
        <v>26</v>
      </c>
      <c r="J17" s="301"/>
      <c r="K17" s="301"/>
      <c r="L17" s="301"/>
      <c r="M17" s="301"/>
      <c r="N17" s="301"/>
      <c r="O17" s="301"/>
      <c r="P17" s="301"/>
      <c r="Q17" s="301"/>
      <c r="R17" s="301"/>
      <c r="S17" s="301"/>
      <c r="T17" s="301"/>
      <c r="U17" s="301"/>
      <c r="V17" s="301"/>
      <c r="W17" s="301"/>
      <c r="X17" s="301"/>
      <c r="Y17" s="301"/>
      <c r="Z17" s="301"/>
      <c r="AA17" s="301"/>
      <c r="AB17" s="301"/>
      <c r="AC17" s="301"/>
    </row>
    <row r="18" spans="1:29" s="4" customFormat="1">
      <c r="A18" s="475" t="s">
        <v>67</v>
      </c>
      <c r="B18" s="299">
        <v>6502</v>
      </c>
      <c r="C18" s="299">
        <v>6264</v>
      </c>
      <c r="D18" s="299">
        <v>6219</v>
      </c>
      <c r="E18" s="491">
        <v>6176</v>
      </c>
      <c r="J18" s="301"/>
      <c r="K18" s="301"/>
      <c r="L18" s="301"/>
      <c r="M18" s="301"/>
      <c r="N18" s="301"/>
      <c r="O18" s="301"/>
      <c r="P18" s="301"/>
      <c r="Q18" s="301"/>
      <c r="R18" s="301"/>
      <c r="S18" s="301"/>
      <c r="T18" s="301"/>
      <c r="U18" s="301"/>
      <c r="V18" s="301"/>
      <c r="W18" s="301"/>
      <c r="X18" s="301"/>
      <c r="Y18" s="301"/>
      <c r="Z18" s="301"/>
      <c r="AA18" s="301"/>
      <c r="AB18" s="301"/>
      <c r="AC18" s="301"/>
    </row>
    <row r="19" spans="1:29" s="4" customFormat="1">
      <c r="A19" s="482" t="s">
        <v>175</v>
      </c>
      <c r="B19" s="50">
        <v>1</v>
      </c>
      <c r="C19" s="305">
        <v>0</v>
      </c>
      <c r="D19" s="50">
        <v>1</v>
      </c>
      <c r="E19" s="492">
        <v>4</v>
      </c>
      <c r="J19" s="301"/>
      <c r="K19" s="301"/>
      <c r="L19" s="301"/>
      <c r="M19" s="301"/>
      <c r="N19" s="301"/>
      <c r="O19" s="301"/>
      <c r="P19" s="301"/>
      <c r="Q19" s="301"/>
      <c r="R19" s="301"/>
      <c r="S19" s="301"/>
      <c r="T19" s="301"/>
      <c r="U19" s="301"/>
      <c r="V19" s="301"/>
      <c r="W19" s="301"/>
      <c r="X19" s="301"/>
      <c r="Y19" s="301"/>
      <c r="Z19" s="301"/>
      <c r="AA19" s="301"/>
      <c r="AB19" s="301"/>
      <c r="AC19" s="301"/>
    </row>
    <row r="20" spans="1:29" s="4" customFormat="1">
      <c r="A20" s="482" t="s">
        <v>176</v>
      </c>
      <c r="B20" s="305">
        <v>0</v>
      </c>
      <c r="C20" s="305">
        <v>0</v>
      </c>
      <c r="D20" s="50">
        <v>10</v>
      </c>
      <c r="E20" s="492">
        <v>11</v>
      </c>
      <c r="J20" s="301"/>
      <c r="K20" s="301"/>
      <c r="L20" s="301"/>
      <c r="M20" s="301"/>
      <c r="N20" s="301"/>
      <c r="O20" s="301"/>
      <c r="P20" s="301"/>
      <c r="Q20" s="301"/>
      <c r="R20" s="301"/>
      <c r="S20" s="301"/>
      <c r="T20" s="301"/>
      <c r="U20" s="301"/>
      <c r="V20" s="301"/>
      <c r="W20" s="301"/>
      <c r="X20" s="301"/>
      <c r="Y20" s="301"/>
      <c r="Z20" s="301"/>
      <c r="AA20" s="301"/>
      <c r="AB20" s="301"/>
      <c r="AC20" s="301"/>
    </row>
    <row r="21" spans="1:29" s="4" customFormat="1">
      <c r="A21" s="482" t="s">
        <v>171</v>
      </c>
      <c r="B21" s="53">
        <v>6</v>
      </c>
      <c r="C21" s="53">
        <v>3</v>
      </c>
      <c r="D21" s="53">
        <v>3</v>
      </c>
      <c r="E21" s="493">
        <v>17</v>
      </c>
      <c r="J21" s="301"/>
      <c r="K21" s="301"/>
      <c r="L21" s="301"/>
      <c r="M21" s="301"/>
      <c r="N21" s="301"/>
      <c r="O21" s="301"/>
      <c r="P21" s="301"/>
      <c r="Q21" s="301"/>
      <c r="R21" s="301"/>
      <c r="S21" s="301"/>
      <c r="T21" s="301"/>
      <c r="U21" s="301"/>
      <c r="V21" s="301"/>
      <c r="W21" s="301"/>
      <c r="X21" s="301"/>
      <c r="Y21" s="301"/>
      <c r="Z21" s="301"/>
      <c r="AA21" s="301"/>
      <c r="AB21" s="301"/>
      <c r="AC21" s="301"/>
    </row>
    <row r="22" spans="1:29" s="2" customFormat="1">
      <c r="A22" s="482" t="s">
        <v>170</v>
      </c>
      <c r="B22" s="57">
        <v>2</v>
      </c>
      <c r="C22" s="306">
        <v>0</v>
      </c>
      <c r="D22" s="57">
        <v>1</v>
      </c>
      <c r="E22" s="494">
        <v>8</v>
      </c>
      <c r="J22" s="300"/>
      <c r="K22" s="300"/>
      <c r="L22" s="300"/>
      <c r="M22" s="300"/>
      <c r="N22" s="300"/>
      <c r="O22" s="300"/>
      <c r="P22" s="300"/>
      <c r="Q22" s="300"/>
      <c r="R22" s="300"/>
      <c r="S22" s="300"/>
      <c r="T22" s="300"/>
      <c r="U22" s="300"/>
      <c r="V22" s="300"/>
      <c r="W22" s="300"/>
      <c r="X22" s="300"/>
      <c r="Y22" s="300"/>
      <c r="Z22" s="300"/>
      <c r="AA22" s="300"/>
      <c r="AB22" s="300"/>
      <c r="AC22" s="300"/>
    </row>
    <row r="23" spans="1:29" s="2" customFormat="1">
      <c r="A23" s="495" t="s">
        <v>172</v>
      </c>
      <c r="B23" s="431">
        <v>16</v>
      </c>
      <c r="C23" s="496">
        <v>0</v>
      </c>
      <c r="D23" s="496">
        <v>0</v>
      </c>
      <c r="E23" s="497">
        <v>10</v>
      </c>
      <c r="J23" s="300"/>
      <c r="K23" s="300"/>
      <c r="L23" s="300"/>
      <c r="M23" s="300"/>
      <c r="N23" s="300"/>
      <c r="O23" s="300"/>
      <c r="P23" s="300"/>
      <c r="Q23" s="300"/>
      <c r="R23" s="300"/>
      <c r="S23" s="300"/>
      <c r="T23" s="300"/>
      <c r="U23" s="300"/>
      <c r="V23" s="300"/>
      <c r="W23" s="300"/>
      <c r="X23" s="300"/>
      <c r="Y23" s="300"/>
      <c r="Z23" s="300"/>
      <c r="AA23" s="300"/>
      <c r="AB23" s="300"/>
      <c r="AC23" s="300"/>
    </row>
    <row r="24" spans="1:29" s="2" customFormat="1" ht="15.75">
      <c r="A24" s="23"/>
      <c r="B24" s="5"/>
      <c r="C24" s="5"/>
      <c r="D24" s="5"/>
      <c r="E24" s="5"/>
      <c r="F24" s="5"/>
      <c r="G24" s="5"/>
      <c r="J24" s="300"/>
      <c r="K24" s="300"/>
      <c r="L24" s="300"/>
      <c r="M24" s="300"/>
      <c r="N24" s="300"/>
      <c r="O24" s="300"/>
      <c r="P24" s="300"/>
      <c r="Q24" s="300"/>
      <c r="R24" s="300"/>
      <c r="S24" s="300"/>
      <c r="T24" s="300"/>
      <c r="U24" s="300"/>
      <c r="V24" s="300"/>
      <c r="W24" s="300"/>
      <c r="X24" s="300"/>
      <c r="Y24" s="300"/>
      <c r="Z24" s="300"/>
      <c r="AA24" s="300"/>
      <c r="AB24" s="300"/>
      <c r="AC24" s="300"/>
    </row>
    <row r="25" spans="1:29" s="3" customFormat="1" ht="15.75">
      <c r="A25" s="23"/>
      <c r="B25" s="23"/>
      <c r="C25" s="23"/>
      <c r="D25" s="23"/>
      <c r="E25" s="23"/>
      <c r="F25" s="23"/>
      <c r="G25" s="23"/>
      <c r="H25" s="23"/>
      <c r="I25" s="23"/>
      <c r="J25" s="5"/>
      <c r="K25" s="5"/>
      <c r="L25" s="5"/>
      <c r="M25" s="5"/>
      <c r="N25" s="5"/>
      <c r="O25" s="5"/>
      <c r="P25" s="5"/>
      <c r="Q25" s="5"/>
      <c r="R25" s="5"/>
      <c r="S25" s="5"/>
      <c r="T25" s="24"/>
      <c r="U25" s="6"/>
      <c r="V25" s="302"/>
      <c r="W25" s="302"/>
      <c r="X25" s="302"/>
      <c r="Y25" s="302"/>
      <c r="Z25" s="302"/>
      <c r="AA25" s="302"/>
      <c r="AB25" s="302"/>
      <c r="AC25" s="302"/>
    </row>
    <row r="26" spans="1:29">
      <c r="J26" s="6"/>
      <c r="K26" s="6"/>
      <c r="L26" s="6"/>
      <c r="M26" s="6"/>
      <c r="N26" s="6"/>
      <c r="O26" s="6"/>
      <c r="P26" s="6"/>
      <c r="Q26" s="6"/>
      <c r="R26" s="6"/>
      <c r="S26" s="6"/>
      <c r="T26" s="6"/>
      <c r="U26" s="6"/>
      <c r="V26" s="6"/>
      <c r="W26" s="6"/>
      <c r="X26" s="6"/>
      <c r="Y26" s="6"/>
      <c r="Z26" s="6"/>
      <c r="AA26" s="6"/>
      <c r="AB26" s="6"/>
      <c r="AC26" s="6"/>
    </row>
    <row r="27" spans="1:29">
      <c r="A27" s="298" t="s">
        <v>20</v>
      </c>
      <c r="B27" s="298"/>
      <c r="C27" s="298"/>
      <c r="D27" s="298"/>
      <c r="E27" s="298"/>
      <c r="F27" s="298"/>
      <c r="G27" s="298"/>
      <c r="H27" s="298"/>
      <c r="I27" s="298"/>
      <c r="J27" s="6"/>
      <c r="K27" s="6"/>
      <c r="L27" s="6"/>
      <c r="M27" s="6"/>
      <c r="N27" s="6"/>
      <c r="O27" s="6"/>
      <c r="P27" s="6"/>
      <c r="Q27" s="6"/>
      <c r="R27" s="6"/>
      <c r="S27" s="6"/>
      <c r="T27" s="6"/>
      <c r="U27" s="6"/>
      <c r="V27" s="6"/>
      <c r="W27" s="6"/>
      <c r="X27" s="6"/>
      <c r="Y27" s="6"/>
      <c r="Z27" s="6"/>
      <c r="AA27" s="6"/>
      <c r="AB27" s="6"/>
      <c r="AC27" s="6"/>
    </row>
    <row r="28" spans="1:29">
      <c r="A28" s="332" t="s">
        <v>177</v>
      </c>
      <c r="B28" s="314"/>
      <c r="C28" s="314"/>
      <c r="D28" s="314"/>
      <c r="E28" s="314"/>
      <c r="F28" s="314"/>
      <c r="G28" s="314"/>
      <c r="H28" s="314"/>
      <c r="I28" s="314"/>
      <c r="J28" s="303"/>
      <c r="K28" s="303"/>
      <c r="L28" s="303"/>
      <c r="M28" s="303"/>
      <c r="N28" s="303"/>
      <c r="O28" s="303"/>
      <c r="P28" s="303"/>
      <c r="Q28" s="303"/>
      <c r="R28" s="303"/>
      <c r="S28" s="303"/>
      <c r="T28" s="303"/>
      <c r="U28" s="303"/>
      <c r="V28" s="303"/>
      <c r="W28" s="303"/>
      <c r="X28" s="303"/>
      <c r="Y28" s="6"/>
      <c r="Z28" s="6"/>
      <c r="AA28" s="6"/>
      <c r="AB28" s="6"/>
      <c r="AC28" s="6"/>
    </row>
    <row r="29" spans="1:29">
      <c r="A29" s="314"/>
      <c r="B29" s="314"/>
      <c r="C29" s="314"/>
      <c r="D29" s="314"/>
      <c r="E29" s="314"/>
      <c r="F29" s="314"/>
      <c r="G29" s="314"/>
      <c r="H29" s="314"/>
      <c r="I29" s="314"/>
      <c r="J29" s="304"/>
      <c r="K29" s="304"/>
      <c r="L29" s="304"/>
      <c r="M29" s="304"/>
      <c r="N29" s="304"/>
      <c r="O29" s="304"/>
      <c r="P29" s="304"/>
      <c r="Q29" s="304"/>
      <c r="R29" s="304"/>
      <c r="S29" s="304"/>
      <c r="T29" s="304"/>
      <c r="U29" s="304"/>
      <c r="V29" s="304"/>
      <c r="W29" s="304"/>
      <c r="X29" s="304"/>
      <c r="Y29" s="6"/>
      <c r="Z29" s="6"/>
      <c r="AA29" s="6"/>
      <c r="AB29" s="6"/>
      <c r="AC29" s="6"/>
    </row>
    <row r="30" spans="1:29">
      <c r="A30" s="314"/>
      <c r="B30" s="314"/>
      <c r="C30" s="314"/>
      <c r="D30" s="314"/>
      <c r="E30" s="314"/>
      <c r="F30" s="314"/>
      <c r="G30" s="314"/>
      <c r="H30" s="314"/>
      <c r="I30" s="314"/>
      <c r="J30" s="304"/>
      <c r="K30" s="304"/>
      <c r="L30" s="304"/>
      <c r="M30" s="304"/>
      <c r="N30" s="304"/>
      <c r="O30" s="304"/>
      <c r="P30" s="304"/>
      <c r="Q30" s="304"/>
      <c r="R30" s="304"/>
      <c r="S30" s="304"/>
      <c r="T30" s="304"/>
      <c r="U30" s="304"/>
      <c r="V30" s="304"/>
      <c r="W30" s="304"/>
      <c r="X30" s="304"/>
      <c r="Y30" s="6"/>
      <c r="Z30" s="6"/>
      <c r="AA30" s="6"/>
      <c r="AB30" s="6"/>
      <c r="AC30" s="6"/>
    </row>
    <row r="31" spans="1:29">
      <c r="A31" s="314"/>
      <c r="B31" s="314"/>
      <c r="C31" s="314"/>
      <c r="D31" s="314"/>
      <c r="E31" s="314"/>
      <c r="F31" s="314"/>
      <c r="G31" s="314"/>
      <c r="H31" s="314"/>
      <c r="I31" s="314"/>
      <c r="J31" s="304"/>
      <c r="K31" s="304"/>
      <c r="L31" s="304"/>
      <c r="M31" s="304"/>
      <c r="N31" s="304"/>
      <c r="O31" s="304"/>
      <c r="P31" s="304"/>
      <c r="Q31" s="304"/>
      <c r="R31" s="304"/>
      <c r="S31" s="304"/>
      <c r="T31" s="304"/>
      <c r="U31" s="304"/>
      <c r="V31" s="304"/>
      <c r="W31" s="304"/>
      <c r="X31" s="304"/>
      <c r="Y31" s="6"/>
      <c r="Z31" s="6"/>
      <c r="AA31" s="6"/>
      <c r="AB31" s="6"/>
      <c r="AC31" s="6"/>
    </row>
    <row r="32" spans="1:29">
      <c r="A32" s="314"/>
      <c r="B32" s="314"/>
      <c r="C32" s="314"/>
      <c r="D32" s="314"/>
      <c r="E32" s="314"/>
      <c r="F32" s="314"/>
      <c r="G32" s="314"/>
      <c r="H32" s="314"/>
      <c r="I32" s="314"/>
      <c r="J32" s="304"/>
      <c r="K32" s="304"/>
      <c r="L32" s="304"/>
      <c r="M32" s="304"/>
      <c r="N32" s="304"/>
      <c r="O32" s="304"/>
      <c r="P32" s="304"/>
      <c r="Q32" s="304"/>
      <c r="R32" s="304"/>
      <c r="S32" s="304"/>
      <c r="T32" s="304"/>
      <c r="U32" s="304"/>
      <c r="V32" s="304"/>
      <c r="W32" s="304"/>
      <c r="X32" s="304"/>
      <c r="Y32" s="6"/>
      <c r="Z32" s="6"/>
      <c r="AA32" s="6"/>
      <c r="AB32" s="6"/>
      <c r="AC32" s="6"/>
    </row>
    <row r="33" spans="1:29">
      <c r="A33" s="314"/>
      <c r="B33" s="314"/>
      <c r="C33" s="314"/>
      <c r="D33" s="314"/>
      <c r="E33" s="314"/>
      <c r="F33" s="314"/>
      <c r="G33" s="314"/>
      <c r="H33" s="314"/>
      <c r="I33" s="314"/>
      <c r="J33" s="304"/>
      <c r="K33" s="304"/>
      <c r="L33" s="304"/>
      <c r="M33" s="304"/>
      <c r="N33" s="304"/>
      <c r="O33" s="304"/>
      <c r="P33" s="304"/>
      <c r="Q33" s="304"/>
      <c r="R33" s="304"/>
      <c r="S33" s="304"/>
      <c r="T33" s="304"/>
      <c r="U33" s="304"/>
      <c r="V33" s="304"/>
      <c r="W33" s="304"/>
      <c r="X33" s="304"/>
      <c r="Y33" s="6"/>
      <c r="Z33" s="6"/>
      <c r="AA33" s="6"/>
      <c r="AB33" s="6"/>
      <c r="AC33" s="6"/>
    </row>
    <row r="34" spans="1:29">
      <c r="A34" s="314"/>
      <c r="B34" s="314"/>
      <c r="C34" s="314"/>
      <c r="D34" s="314"/>
      <c r="E34" s="314"/>
      <c r="F34" s="314"/>
      <c r="G34" s="314"/>
      <c r="H34" s="314"/>
      <c r="I34" s="314"/>
      <c r="J34" s="297"/>
      <c r="K34" s="297"/>
      <c r="L34" s="297"/>
      <c r="M34" s="297"/>
      <c r="N34" s="297"/>
      <c r="O34" s="297"/>
      <c r="P34" s="297"/>
      <c r="Q34" s="297"/>
      <c r="R34" s="297"/>
      <c r="S34" s="297"/>
      <c r="T34" s="297"/>
      <c r="U34" s="297"/>
      <c r="V34" s="297"/>
      <c r="W34" s="297"/>
      <c r="X34" s="297"/>
    </row>
    <row r="35" spans="1:29">
      <c r="A35" s="297"/>
      <c r="B35" s="297"/>
      <c r="C35" s="297"/>
      <c r="D35" s="297"/>
      <c r="E35" s="297"/>
      <c r="F35" s="297"/>
      <c r="G35" s="297"/>
      <c r="H35" s="297"/>
      <c r="I35" s="297"/>
      <c r="J35" s="297"/>
      <c r="K35" s="297"/>
      <c r="L35" s="297"/>
      <c r="M35" s="297"/>
      <c r="N35" s="297"/>
      <c r="O35" s="297"/>
      <c r="P35" s="297"/>
      <c r="Q35" s="297"/>
      <c r="R35" s="297"/>
      <c r="S35" s="297"/>
      <c r="T35" s="297"/>
      <c r="U35" s="297"/>
      <c r="V35" s="297"/>
      <c r="W35" s="297"/>
      <c r="X35" s="297"/>
    </row>
    <row r="36" spans="1:29">
      <c r="J36" s="297"/>
      <c r="K36" s="297"/>
      <c r="L36" s="297"/>
      <c r="M36" s="297"/>
      <c r="N36" s="297"/>
      <c r="O36" s="297"/>
      <c r="P36" s="297"/>
      <c r="Q36" s="297"/>
      <c r="R36" s="297"/>
      <c r="S36" s="297"/>
      <c r="T36" s="297"/>
      <c r="U36" s="297"/>
      <c r="V36" s="297"/>
      <c r="W36" s="297"/>
      <c r="X36" s="297"/>
    </row>
    <row r="37" spans="1:29">
      <c r="A37" s="13" t="s">
        <v>21</v>
      </c>
      <c r="B37" s="13"/>
      <c r="C37" s="13"/>
    </row>
  </sheetData>
  <mergeCells count="3">
    <mergeCell ref="A4:I7"/>
    <mergeCell ref="A9:I12"/>
    <mergeCell ref="A28:I34"/>
  </mergeCells>
  <hyperlinks>
    <hyperlink ref="A37" location="Titelseite!A1" display="zurück zum Inhaltsverzeichnis" xr:uid="{26C947F3-68E6-4BDC-8CE0-6C854267C859}"/>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39"/>
  <sheetViews>
    <sheetView zoomScaleNormal="100" workbookViewId="0">
      <selection sqref="A1:AF1"/>
    </sheetView>
  </sheetViews>
  <sheetFormatPr baseColWidth="10" defaultRowHeight="15"/>
  <cols>
    <col min="2" max="2" width="22.140625" customWidth="1"/>
    <col min="3" max="12" width="9.7109375" hidden="1" customWidth="1"/>
    <col min="13" max="33" width="9.7109375" customWidth="1"/>
    <col min="34" max="46" width="11.7109375" customWidth="1"/>
  </cols>
  <sheetData>
    <row r="1" spans="1:32" ht="18.75">
      <c r="A1" s="542" t="s">
        <v>166</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row>
    <row r="3" spans="1:32" ht="15.75">
      <c r="A3" s="313" t="s">
        <v>0</v>
      </c>
      <c r="B3" s="313"/>
      <c r="C3" s="313"/>
      <c r="D3" s="313"/>
      <c r="E3" s="313"/>
      <c r="F3" s="313"/>
      <c r="G3" s="313"/>
      <c r="H3" s="313"/>
      <c r="I3" s="313"/>
      <c r="J3" s="313"/>
      <c r="K3" s="313"/>
      <c r="L3" s="313"/>
      <c r="M3" s="313"/>
      <c r="N3" s="313"/>
      <c r="O3" s="11"/>
      <c r="P3" s="11"/>
      <c r="Q3" s="11"/>
      <c r="R3" s="11"/>
      <c r="S3" s="11"/>
      <c r="T3" s="11"/>
      <c r="U3" s="11"/>
      <c r="V3" s="543"/>
      <c r="W3" s="543"/>
      <c r="X3" s="543"/>
      <c r="Y3" s="543"/>
      <c r="Z3" s="543"/>
      <c r="AA3" s="543"/>
      <c r="AB3" s="543"/>
      <c r="AC3" s="543"/>
      <c r="AD3" s="543"/>
      <c r="AE3" s="543"/>
      <c r="AF3" s="543"/>
    </row>
    <row r="4" spans="1:32">
      <c r="A4" s="544" t="s">
        <v>99</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row>
    <row r="5" spans="1:32">
      <c r="A5" s="544"/>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row>
    <row r="6" spans="1:32">
      <c r="A6" s="544"/>
      <c r="B6" s="544"/>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row>
    <row r="7" spans="1:32">
      <c r="A7" s="544"/>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row>
    <row r="8" spans="1:32" ht="15.75">
      <c r="A8" s="313" t="s">
        <v>1</v>
      </c>
      <c r="B8" s="313"/>
      <c r="C8" s="313"/>
      <c r="D8" s="313"/>
      <c r="E8" s="313"/>
      <c r="F8" s="313"/>
      <c r="G8" s="313"/>
      <c r="H8" s="313"/>
      <c r="I8" s="313"/>
      <c r="J8" s="313"/>
      <c r="K8" s="313"/>
      <c r="L8" s="313"/>
      <c r="M8" s="313"/>
      <c r="N8" s="313"/>
      <c r="O8" s="11"/>
      <c r="P8" s="543"/>
      <c r="Q8" s="543"/>
      <c r="R8" s="543"/>
      <c r="S8" s="543"/>
      <c r="T8" s="543"/>
      <c r="U8" s="543"/>
      <c r="V8" s="543"/>
      <c r="W8" s="543"/>
      <c r="X8" s="543"/>
      <c r="Y8" s="543"/>
      <c r="Z8" s="543"/>
      <c r="AA8" s="543"/>
      <c r="AB8" s="543"/>
      <c r="AC8" s="543"/>
      <c r="AD8" s="543"/>
      <c r="AE8" s="543"/>
      <c r="AF8" s="543"/>
    </row>
    <row r="9" spans="1:32" ht="15" customHeight="1">
      <c r="A9" s="545" t="s">
        <v>51</v>
      </c>
      <c r="B9" s="545"/>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row>
    <row r="10" spans="1:32">
      <c r="A10" s="545"/>
      <c r="B10" s="545"/>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row>
    <row r="11" spans="1:32">
      <c r="A11" s="545"/>
      <c r="B11" s="545"/>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row>
    <row r="12" spans="1:32">
      <c r="A12" s="545"/>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row>
    <row r="13" spans="1:32" ht="15.75">
      <c r="A13" s="313" t="s">
        <v>2</v>
      </c>
      <c r="B13" s="313"/>
      <c r="C13" s="313"/>
      <c r="D13" s="313"/>
      <c r="E13" s="313"/>
      <c r="F13" s="313"/>
      <c r="G13" s="313"/>
      <c r="H13" s="313"/>
      <c r="I13" s="313"/>
      <c r="J13" s="313"/>
      <c r="K13" s="313"/>
      <c r="L13" s="313"/>
      <c r="M13" s="313"/>
      <c r="N13" s="313"/>
      <c r="O13" s="11"/>
      <c r="P13" s="543"/>
      <c r="Q13" s="543"/>
      <c r="R13" s="543"/>
      <c r="S13" s="543"/>
      <c r="T13" s="543"/>
      <c r="U13" s="543"/>
      <c r="V13" s="543"/>
      <c r="W13" s="543"/>
      <c r="X13" s="543"/>
      <c r="Y13" s="543"/>
      <c r="Z13" s="543"/>
      <c r="AA13" s="543"/>
      <c r="AB13" s="543"/>
      <c r="AC13" s="543"/>
      <c r="AD13" s="543"/>
      <c r="AE13" s="543"/>
      <c r="AF13" s="543"/>
    </row>
    <row r="14" spans="1:32" s="6" customFormat="1" ht="19.149999999999999" customHeight="1">
      <c r="A14" s="5"/>
      <c r="B14" s="5"/>
      <c r="C14" s="5"/>
      <c r="D14" s="5"/>
      <c r="E14" s="5"/>
      <c r="F14" s="5"/>
      <c r="G14" s="5"/>
      <c r="H14" s="5"/>
      <c r="I14" s="5"/>
      <c r="J14" s="5"/>
      <c r="K14" s="5"/>
      <c r="L14" s="5"/>
      <c r="M14" s="5"/>
      <c r="N14" s="5"/>
    </row>
    <row r="15" spans="1:32">
      <c r="A15" s="30" t="s">
        <v>145</v>
      </c>
      <c r="B15" s="31"/>
      <c r="C15" s="31"/>
      <c r="D15" s="31"/>
      <c r="E15" s="31"/>
      <c r="F15" s="31"/>
      <c r="G15" s="31"/>
      <c r="H15" s="31"/>
      <c r="I15" s="11"/>
      <c r="J15" s="11"/>
      <c r="K15" s="11"/>
      <c r="L15" s="11"/>
      <c r="M15" s="11"/>
      <c r="N15" s="11"/>
      <c r="O15" s="11"/>
      <c r="P15" s="11"/>
      <c r="Q15" s="11"/>
      <c r="R15" s="546"/>
      <c r="S15" s="546"/>
      <c r="T15" s="546"/>
      <c r="U15" s="546"/>
      <c r="V15" s="546"/>
      <c r="W15" s="546"/>
      <c r="X15" s="546"/>
      <c r="Y15" s="546"/>
      <c r="Z15" s="546"/>
      <c r="AA15" s="546"/>
      <c r="AB15" s="546"/>
      <c r="AC15" s="546"/>
      <c r="AD15" s="546"/>
      <c r="AE15" s="546"/>
      <c r="AF15" s="546"/>
    </row>
    <row r="16" spans="1:32" s="9" customFormat="1" ht="24" customHeight="1">
      <c r="A16" s="498"/>
      <c r="B16" s="499"/>
      <c r="C16" s="500" t="s">
        <v>14</v>
      </c>
      <c r="D16" s="499"/>
      <c r="E16" s="500" t="s">
        <v>100</v>
      </c>
      <c r="F16" s="499"/>
      <c r="G16" s="402" t="s">
        <v>101</v>
      </c>
      <c r="H16" s="404"/>
      <c r="I16" s="402" t="s">
        <v>102</v>
      </c>
      <c r="J16" s="404"/>
      <c r="K16" s="402" t="s">
        <v>103</v>
      </c>
      <c r="L16" s="404"/>
      <c r="M16" s="402" t="s">
        <v>104</v>
      </c>
      <c r="N16" s="404"/>
      <c r="O16" s="402" t="s">
        <v>105</v>
      </c>
      <c r="P16" s="404"/>
      <c r="Q16" s="402" t="s">
        <v>106</v>
      </c>
      <c r="R16" s="404"/>
      <c r="S16" s="402" t="s">
        <v>107</v>
      </c>
      <c r="T16" s="404"/>
      <c r="U16" s="402" t="s">
        <v>108</v>
      </c>
      <c r="V16" s="404"/>
      <c r="W16" s="402" t="s">
        <v>109</v>
      </c>
      <c r="X16" s="404"/>
      <c r="Y16" s="402" t="s">
        <v>110</v>
      </c>
      <c r="Z16" s="404"/>
      <c r="AA16" s="402" t="s">
        <v>149</v>
      </c>
      <c r="AB16" s="404"/>
      <c r="AC16" s="402" t="s">
        <v>163</v>
      </c>
      <c r="AD16" s="501"/>
      <c r="AE16" s="402" t="s">
        <v>185</v>
      </c>
      <c r="AF16" s="501"/>
    </row>
    <row r="17" spans="1:32" s="7" customFormat="1" ht="30">
      <c r="A17" s="502"/>
      <c r="B17" s="350"/>
      <c r="C17" s="39" t="s">
        <v>26</v>
      </c>
      <c r="D17" s="40" t="s">
        <v>41</v>
      </c>
      <c r="E17" s="39" t="s">
        <v>26</v>
      </c>
      <c r="F17" s="40" t="s">
        <v>41</v>
      </c>
      <c r="G17" s="39" t="s">
        <v>26</v>
      </c>
      <c r="H17" s="40" t="s">
        <v>41</v>
      </c>
      <c r="I17" s="39" t="s">
        <v>26</v>
      </c>
      <c r="J17" s="40" t="s">
        <v>41</v>
      </c>
      <c r="K17" s="39" t="s">
        <v>26</v>
      </c>
      <c r="L17" s="40" t="s">
        <v>41</v>
      </c>
      <c r="M17" s="39" t="s">
        <v>26</v>
      </c>
      <c r="N17" s="40" t="s">
        <v>41</v>
      </c>
      <c r="O17" s="39" t="s">
        <v>26</v>
      </c>
      <c r="P17" s="40" t="s">
        <v>41</v>
      </c>
      <c r="Q17" s="39" t="s">
        <v>26</v>
      </c>
      <c r="R17" s="40" t="s">
        <v>41</v>
      </c>
      <c r="S17" s="39" t="s">
        <v>26</v>
      </c>
      <c r="T17" s="40" t="s">
        <v>41</v>
      </c>
      <c r="U17" s="39" t="s">
        <v>26</v>
      </c>
      <c r="V17" s="40" t="s">
        <v>41</v>
      </c>
      <c r="W17" s="39" t="s">
        <v>26</v>
      </c>
      <c r="X17" s="40" t="s">
        <v>41</v>
      </c>
      <c r="Y17" s="39" t="s">
        <v>26</v>
      </c>
      <c r="Z17" s="40" t="s">
        <v>41</v>
      </c>
      <c r="AA17" s="39" t="s">
        <v>26</v>
      </c>
      <c r="AB17" s="40" t="s">
        <v>41</v>
      </c>
      <c r="AC17" s="39" t="s">
        <v>26</v>
      </c>
      <c r="AD17" s="476" t="s">
        <v>41</v>
      </c>
      <c r="AE17" s="39" t="s">
        <v>26</v>
      </c>
      <c r="AF17" s="476" t="s">
        <v>41</v>
      </c>
    </row>
    <row r="18" spans="1:32" s="3" customFormat="1" ht="28.15" customHeight="1">
      <c r="A18" s="362" t="s">
        <v>69</v>
      </c>
      <c r="B18" s="329"/>
      <c r="C18" s="245">
        <f t="shared" ref="C18:X18" si="0">SUM(C19:C24)</f>
        <v>6241</v>
      </c>
      <c r="D18" s="246">
        <f t="shared" si="0"/>
        <v>100</v>
      </c>
      <c r="E18" s="245">
        <f t="shared" si="0"/>
        <v>6775</v>
      </c>
      <c r="F18" s="246">
        <f t="shared" si="0"/>
        <v>100</v>
      </c>
      <c r="G18" s="245">
        <f t="shared" si="0"/>
        <v>7275</v>
      </c>
      <c r="H18" s="246">
        <f t="shared" si="0"/>
        <v>100</v>
      </c>
      <c r="I18" s="245">
        <f t="shared" si="0"/>
        <v>7540</v>
      </c>
      <c r="J18" s="246">
        <f t="shared" si="0"/>
        <v>99.999999999999986</v>
      </c>
      <c r="K18" s="245">
        <f t="shared" si="0"/>
        <v>8849</v>
      </c>
      <c r="L18" s="246">
        <f t="shared" si="0"/>
        <v>100</v>
      </c>
      <c r="M18" s="245">
        <f t="shared" si="0"/>
        <v>9663</v>
      </c>
      <c r="N18" s="246">
        <f t="shared" si="0"/>
        <v>100.00000000000001</v>
      </c>
      <c r="O18" s="245">
        <f t="shared" si="0"/>
        <v>10369</v>
      </c>
      <c r="P18" s="246">
        <f t="shared" si="0"/>
        <v>100.00000000000001</v>
      </c>
      <c r="Q18" s="245">
        <f t="shared" si="0"/>
        <v>11346</v>
      </c>
      <c r="R18" s="247">
        <f t="shared" si="0"/>
        <v>100.00000000000001</v>
      </c>
      <c r="S18" s="248">
        <f t="shared" si="0"/>
        <v>11902</v>
      </c>
      <c r="T18" s="246">
        <f t="shared" si="0"/>
        <v>99.999999999999986</v>
      </c>
      <c r="U18" s="245">
        <f t="shared" si="0"/>
        <v>12644</v>
      </c>
      <c r="V18" s="246">
        <f t="shared" si="0"/>
        <v>100</v>
      </c>
      <c r="W18" s="245">
        <f t="shared" si="0"/>
        <v>13933</v>
      </c>
      <c r="X18" s="247">
        <f t="shared" si="0"/>
        <v>100</v>
      </c>
      <c r="Y18" s="245">
        <f t="shared" ref="Y18:Z18" si="1">SUM(Y19:Y24)</f>
        <v>14061</v>
      </c>
      <c r="Z18" s="247">
        <f t="shared" si="1"/>
        <v>100</v>
      </c>
      <c r="AA18" s="245">
        <f t="shared" ref="AA18:AB18" si="2">SUM(AA19:AA24)</f>
        <v>14098</v>
      </c>
      <c r="AB18" s="247">
        <f t="shared" si="2"/>
        <v>100</v>
      </c>
      <c r="AC18" s="245">
        <v>13950</v>
      </c>
      <c r="AD18" s="503">
        <f>SUM(AD19:AD24)</f>
        <v>100.00000000000003</v>
      </c>
      <c r="AE18" s="245">
        <v>13899</v>
      </c>
      <c r="AF18" s="503">
        <f>SUM(AF19:AF24)</f>
        <v>100</v>
      </c>
    </row>
    <row r="19" spans="1:32" s="10" customFormat="1">
      <c r="A19" s="504" t="s">
        <v>150</v>
      </c>
      <c r="B19" s="348"/>
      <c r="C19" s="249">
        <v>5375</v>
      </c>
      <c r="D19" s="250">
        <f>C19/C18*100</f>
        <v>86.124018586764933</v>
      </c>
      <c r="E19" s="249">
        <v>5772</v>
      </c>
      <c r="F19" s="251">
        <f>E19/E18*100</f>
        <v>85.195571955719558</v>
      </c>
      <c r="G19" s="252">
        <v>6125</v>
      </c>
      <c r="H19" s="250">
        <f>G19/G18*100</f>
        <v>84.192439862542955</v>
      </c>
      <c r="I19" s="249">
        <v>6191</v>
      </c>
      <c r="J19" s="250">
        <f>I19/I18*100</f>
        <v>82.108753315649864</v>
      </c>
      <c r="K19" s="249">
        <v>7588</v>
      </c>
      <c r="L19" s="250">
        <f>K19/K18*100</f>
        <v>85.749802237540962</v>
      </c>
      <c r="M19" s="249">
        <v>8207</v>
      </c>
      <c r="N19" s="250">
        <f>M19/M18*100</f>
        <v>84.932215668012006</v>
      </c>
      <c r="O19" s="249">
        <v>8736</v>
      </c>
      <c r="P19" s="250">
        <f>O19/O18*100</f>
        <v>84.251133185456652</v>
      </c>
      <c r="Q19" s="53">
        <v>9420</v>
      </c>
      <c r="R19" s="251">
        <f>Q19/Q18*100</f>
        <v>83.024854574299312</v>
      </c>
      <c r="S19" s="55">
        <v>9500</v>
      </c>
      <c r="T19" s="250">
        <f>S19/S18*100</f>
        <v>79.818517896151903</v>
      </c>
      <c r="U19" s="249">
        <v>10153</v>
      </c>
      <c r="V19" s="250">
        <f>U19/U18*100</f>
        <v>80.298956026573862</v>
      </c>
      <c r="W19" s="53">
        <v>10407</v>
      </c>
      <c r="X19" s="251">
        <f>W19/W18*100</f>
        <v>74.693174477858321</v>
      </c>
      <c r="Y19" s="53">
        <v>10405</v>
      </c>
      <c r="Z19" s="251">
        <f>Y19/Y18*100</f>
        <v>73.999004338240525</v>
      </c>
      <c r="AA19" s="53">
        <v>10201</v>
      </c>
      <c r="AB19" s="251">
        <f>AA19/AA18*100</f>
        <v>72.357781245566741</v>
      </c>
      <c r="AC19" s="53">
        <v>9951</v>
      </c>
      <c r="AD19" s="505">
        <f>AC19/AC18*100</f>
        <v>71.333333333333343</v>
      </c>
      <c r="AE19" s="53">
        <v>9703</v>
      </c>
      <c r="AF19" s="505">
        <f>AE19/AE18*100</f>
        <v>69.810777753795236</v>
      </c>
    </row>
    <row r="20" spans="1:32" s="10" customFormat="1">
      <c r="A20" s="504" t="s">
        <v>151</v>
      </c>
      <c r="B20" s="348"/>
      <c r="C20" s="253">
        <v>0</v>
      </c>
      <c r="D20" s="254">
        <v>0</v>
      </c>
      <c r="E20" s="253">
        <v>0</v>
      </c>
      <c r="F20" s="255">
        <v>0</v>
      </c>
      <c r="G20" s="252">
        <v>91</v>
      </c>
      <c r="H20" s="250">
        <f>G20/G18*100</f>
        <v>1.2508591065292096</v>
      </c>
      <c r="I20" s="249">
        <v>196</v>
      </c>
      <c r="J20" s="250">
        <f>I20/I18*100</f>
        <v>2.5994694960212201</v>
      </c>
      <c r="K20" s="249">
        <v>296</v>
      </c>
      <c r="L20" s="250">
        <f>K20/K18*100</f>
        <v>3.3450107356763472</v>
      </c>
      <c r="M20" s="249">
        <v>354</v>
      </c>
      <c r="N20" s="250">
        <f>M20/M18*100</f>
        <v>3.6634585532443342</v>
      </c>
      <c r="O20" s="249">
        <v>388</v>
      </c>
      <c r="P20" s="250">
        <f>O20/O18*100</f>
        <v>3.741923039830263</v>
      </c>
      <c r="Q20" s="53">
        <v>439</v>
      </c>
      <c r="R20" s="251">
        <f>Q20/Q18*100</f>
        <v>3.8692050061695751</v>
      </c>
      <c r="S20" s="55">
        <v>436</v>
      </c>
      <c r="T20" s="250">
        <f>S20/S18*100</f>
        <v>3.6632498739707615</v>
      </c>
      <c r="U20" s="256">
        <v>456</v>
      </c>
      <c r="V20" s="250">
        <f>U20/U18*100</f>
        <v>3.6064536539069914</v>
      </c>
      <c r="W20" s="53">
        <v>471</v>
      </c>
      <c r="X20" s="251">
        <f>W20/W18*100</f>
        <v>3.3804636474556808</v>
      </c>
      <c r="Y20" s="53">
        <v>470</v>
      </c>
      <c r="Z20" s="251">
        <f>Y20/Y18*100</f>
        <v>3.3425787639570443</v>
      </c>
      <c r="AA20" s="53">
        <v>534</v>
      </c>
      <c r="AB20" s="251">
        <f>AA20/AA18*100</f>
        <v>3.7877713150801533</v>
      </c>
      <c r="AC20" s="53">
        <v>570</v>
      </c>
      <c r="AD20" s="505">
        <f>AC20/AC18*100</f>
        <v>4.086021505376344</v>
      </c>
      <c r="AE20" s="53">
        <v>623</v>
      </c>
      <c r="AF20" s="505">
        <f>AE20/AE18*100</f>
        <v>4.4823368587668178</v>
      </c>
    </row>
    <row r="21" spans="1:32" s="10" customFormat="1">
      <c r="A21" s="504" t="s">
        <v>152</v>
      </c>
      <c r="B21" s="348"/>
      <c r="C21" s="249">
        <v>723</v>
      </c>
      <c r="D21" s="250">
        <f>C21/C18*100</f>
        <v>11.584681941996475</v>
      </c>
      <c r="E21" s="249">
        <v>776</v>
      </c>
      <c r="F21" s="251">
        <f>E21/E18*100</f>
        <v>11.453874538745387</v>
      </c>
      <c r="G21" s="252">
        <v>852</v>
      </c>
      <c r="H21" s="250">
        <f>G21/G18*100</f>
        <v>11.711340206185566</v>
      </c>
      <c r="I21" s="249">
        <v>933</v>
      </c>
      <c r="J21" s="250">
        <f>I21/I18*100</f>
        <v>12.374005305039788</v>
      </c>
      <c r="K21" s="249">
        <v>748</v>
      </c>
      <c r="L21" s="250">
        <f>K21/K18*100</f>
        <v>8.4529325347496886</v>
      </c>
      <c r="M21" s="249">
        <v>824</v>
      </c>
      <c r="N21" s="250">
        <f>M21/M18*100</f>
        <v>8.5273724516195806</v>
      </c>
      <c r="O21" s="249">
        <v>951</v>
      </c>
      <c r="P21" s="250">
        <f>O21/O18*100</f>
        <v>9.171569100202527</v>
      </c>
      <c r="Q21" s="53">
        <v>1154</v>
      </c>
      <c r="R21" s="251">
        <f>Q21/Q18*100</f>
        <v>10.170985369293142</v>
      </c>
      <c r="S21" s="55">
        <v>1420</v>
      </c>
      <c r="T21" s="250">
        <f>S21/S18*100</f>
        <v>11.930767938161653</v>
      </c>
      <c r="U21" s="256">
        <v>1322</v>
      </c>
      <c r="V21" s="250">
        <f>U21/U18*100</f>
        <v>10.455552040493515</v>
      </c>
      <c r="W21" s="53">
        <v>1176</v>
      </c>
      <c r="X21" s="251">
        <f>W21/W18*100</f>
        <v>8.4403933108447564</v>
      </c>
      <c r="Y21" s="53">
        <v>1033</v>
      </c>
      <c r="Z21" s="251">
        <f>Y21/Y18*100</f>
        <v>7.3465614109949504</v>
      </c>
      <c r="AA21" s="53">
        <v>1187</v>
      </c>
      <c r="AB21" s="251">
        <f>AA21/AA18*100</f>
        <v>8.419633990636969</v>
      </c>
      <c r="AC21" s="53">
        <v>1219</v>
      </c>
      <c r="AD21" s="505">
        <f>AC21/AC18*100</f>
        <v>8.7383512544802873</v>
      </c>
      <c r="AE21" s="53">
        <v>1138</v>
      </c>
      <c r="AF21" s="505">
        <f>AE21/AE18*100</f>
        <v>8.187639398517879</v>
      </c>
    </row>
    <row r="22" spans="1:32" s="10" customFormat="1">
      <c r="A22" s="504" t="s">
        <v>153</v>
      </c>
      <c r="B22" s="348"/>
      <c r="C22" s="249">
        <v>143</v>
      </c>
      <c r="D22" s="250">
        <f>C22/C18*100</f>
        <v>2.2912994712385837</v>
      </c>
      <c r="E22" s="249">
        <v>227</v>
      </c>
      <c r="F22" s="251">
        <f>E22/E18*100</f>
        <v>3.3505535055350553</v>
      </c>
      <c r="G22" s="252">
        <v>207</v>
      </c>
      <c r="H22" s="250">
        <f>G22/G18*100</f>
        <v>2.8453608247422681</v>
      </c>
      <c r="I22" s="249">
        <v>220</v>
      </c>
      <c r="J22" s="250">
        <f>I22/I18*100</f>
        <v>2.9177718832891246</v>
      </c>
      <c r="K22" s="249">
        <v>217</v>
      </c>
      <c r="L22" s="250">
        <f>K22/K18*100</f>
        <v>2.4522544920329978</v>
      </c>
      <c r="M22" s="249">
        <v>278</v>
      </c>
      <c r="N22" s="250">
        <f>M22/M18*100</f>
        <v>2.8769533271240815</v>
      </c>
      <c r="O22" s="249">
        <v>294</v>
      </c>
      <c r="P22" s="250">
        <f>O22/O18*100</f>
        <v>2.8353746745105606</v>
      </c>
      <c r="Q22" s="53">
        <v>333</v>
      </c>
      <c r="R22" s="251">
        <f>Q22/Q18*100</f>
        <v>2.9349550502379693</v>
      </c>
      <c r="S22" s="55">
        <v>546</v>
      </c>
      <c r="T22" s="250">
        <f>S22/S18*100</f>
        <v>4.587464291715678</v>
      </c>
      <c r="U22" s="256">
        <v>713</v>
      </c>
      <c r="V22" s="250">
        <f>U22/U18*100</f>
        <v>5.6390382790256242</v>
      </c>
      <c r="W22" s="53">
        <v>907</v>
      </c>
      <c r="X22" s="251">
        <f>W22/W18*100</f>
        <v>6.5097251130409814</v>
      </c>
      <c r="Y22" s="53">
        <v>917</v>
      </c>
      <c r="Z22" s="251">
        <f>Y22/Y18*100</f>
        <v>6.5215845245715096</v>
      </c>
      <c r="AA22" s="53">
        <v>846</v>
      </c>
      <c r="AB22" s="251">
        <f>AA22/AA18*100</f>
        <v>6.0008511845651871</v>
      </c>
      <c r="AC22" s="53">
        <v>899</v>
      </c>
      <c r="AD22" s="505">
        <f>AC22/AC18*100</f>
        <v>6.4444444444444446</v>
      </c>
      <c r="AE22" s="53">
        <v>1190</v>
      </c>
      <c r="AF22" s="505">
        <f>AE22/AE18*100</f>
        <v>8.5617670335995388</v>
      </c>
    </row>
    <row r="23" spans="1:32" s="10" customFormat="1">
      <c r="A23" s="504" t="s">
        <v>165</v>
      </c>
      <c r="B23" s="348"/>
      <c r="C23" s="257">
        <v>0</v>
      </c>
      <c r="D23" s="258">
        <v>0</v>
      </c>
      <c r="E23" s="257">
        <v>0</v>
      </c>
      <c r="F23" s="259">
        <v>0</v>
      </c>
      <c r="G23" s="258">
        <v>0</v>
      </c>
      <c r="H23" s="258">
        <v>0</v>
      </c>
      <c r="I23" s="257">
        <v>0</v>
      </c>
      <c r="J23" s="258">
        <v>0</v>
      </c>
      <c r="K23" s="253">
        <v>0</v>
      </c>
      <c r="L23" s="254">
        <v>0</v>
      </c>
      <c r="M23" s="253">
        <v>0</v>
      </c>
      <c r="N23" s="254">
        <v>0</v>
      </c>
      <c r="O23" s="253">
        <v>0</v>
      </c>
      <c r="P23" s="254">
        <v>0</v>
      </c>
      <c r="Q23" s="253">
        <v>0</v>
      </c>
      <c r="R23" s="255">
        <v>0</v>
      </c>
      <c r="S23" s="254">
        <v>0</v>
      </c>
      <c r="T23" s="254">
        <v>0</v>
      </c>
      <c r="U23" s="253">
        <v>0</v>
      </c>
      <c r="V23" s="254">
        <v>0</v>
      </c>
      <c r="W23" s="53">
        <v>972</v>
      </c>
      <c r="X23" s="293">
        <f>W23/W18*100</f>
        <v>6.9762434508002586</v>
      </c>
      <c r="Y23" s="53">
        <v>1236</v>
      </c>
      <c r="Z23" s="293">
        <f>Y23/Y18*100</f>
        <v>8.7902709622359723</v>
      </c>
      <c r="AA23" s="53">
        <v>1330</v>
      </c>
      <c r="AB23" s="293">
        <f>AA23/AA18*100</f>
        <v>9.433962264150944</v>
      </c>
      <c r="AC23" s="53">
        <v>1214</v>
      </c>
      <c r="AD23" s="506">
        <f>AC23/AC18*100</f>
        <v>8.7025089605734767</v>
      </c>
      <c r="AE23" s="53">
        <v>1028</v>
      </c>
      <c r="AF23" s="506">
        <f>AE23/AE18*100</f>
        <v>7.396215555075905</v>
      </c>
    </row>
    <row r="24" spans="1:32" s="10" customFormat="1">
      <c r="A24" s="507" t="s">
        <v>164</v>
      </c>
      <c r="B24" s="508"/>
      <c r="C24" s="509"/>
      <c r="D24" s="510"/>
      <c r="E24" s="509"/>
      <c r="F24" s="511"/>
      <c r="G24" s="510"/>
      <c r="H24" s="510"/>
      <c r="I24" s="509"/>
      <c r="J24" s="510"/>
      <c r="K24" s="509">
        <v>0</v>
      </c>
      <c r="L24" s="510">
        <v>0</v>
      </c>
      <c r="M24" s="509">
        <v>0</v>
      </c>
      <c r="N24" s="510">
        <v>0</v>
      </c>
      <c r="O24" s="509">
        <v>0</v>
      </c>
      <c r="P24" s="510">
        <v>0</v>
      </c>
      <c r="Q24" s="509">
        <v>0</v>
      </c>
      <c r="R24" s="511">
        <v>0</v>
      </c>
      <c r="S24" s="510">
        <v>0</v>
      </c>
      <c r="T24" s="510">
        <v>0</v>
      </c>
      <c r="U24" s="509">
        <v>0</v>
      </c>
      <c r="V24" s="511">
        <v>0</v>
      </c>
      <c r="W24" s="509">
        <v>0</v>
      </c>
      <c r="X24" s="511">
        <v>0</v>
      </c>
      <c r="Y24" s="509">
        <v>0</v>
      </c>
      <c r="Z24" s="511">
        <v>0</v>
      </c>
      <c r="AA24" s="509">
        <v>0</v>
      </c>
      <c r="AB24" s="511">
        <v>0</v>
      </c>
      <c r="AC24" s="512">
        <v>97</v>
      </c>
      <c r="AD24" s="513">
        <f>AC24/AC18*100</f>
        <v>0.69534050179211471</v>
      </c>
      <c r="AE24" s="512">
        <v>217</v>
      </c>
      <c r="AF24" s="513">
        <f>AE24/AE18*100</f>
        <v>1.561263400244622</v>
      </c>
    </row>
    <row r="25" spans="1:32">
      <c r="C25" s="1"/>
    </row>
    <row r="29" spans="1:32" s="23" customFormat="1">
      <c r="A29" s="547" t="s">
        <v>20</v>
      </c>
      <c r="B29" s="547"/>
      <c r="C29" s="547"/>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row>
    <row r="30" spans="1:32" s="23" customFormat="1">
      <c r="A30" s="544" t="s">
        <v>49</v>
      </c>
      <c r="B30" s="544"/>
      <c r="C30" s="544"/>
      <c r="D30" s="544"/>
      <c r="E30" s="544"/>
      <c r="F30" s="544"/>
      <c r="G30" s="544"/>
      <c r="H30" s="544"/>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544"/>
    </row>
    <row r="31" spans="1:32" s="23" customFormat="1">
      <c r="A31" s="544"/>
      <c r="B31" s="544"/>
      <c r="C31" s="544"/>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row>
    <row r="32" spans="1:32" s="23" customFormat="1">
      <c r="A32" s="544"/>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row>
    <row r="33" spans="1:32" s="23" customFormat="1">
      <c r="A33" s="544"/>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row>
    <row r="34" spans="1:32" s="23" customFormat="1">
      <c r="A34" s="544"/>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row>
    <row r="35" spans="1:32" s="23" customFormat="1">
      <c r="A35" s="544"/>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row>
    <row r="36" spans="1:32" s="23" customFormat="1">
      <c r="A36" s="544"/>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row>
    <row r="37" spans="1:32" s="23" customFormat="1">
      <c r="A37" s="544"/>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row>
    <row r="38" spans="1:32" s="23" customFormat="1"/>
    <row r="39" spans="1:32" s="23" customFormat="1">
      <c r="A39" s="13" t="s">
        <v>21</v>
      </c>
      <c r="B39" s="13"/>
      <c r="C39" s="13"/>
    </row>
  </sheetData>
  <mergeCells count="35">
    <mergeCell ref="A9:AF12"/>
    <mergeCell ref="P8:AF8"/>
    <mergeCell ref="A4:AF7"/>
    <mergeCell ref="V3:AF3"/>
    <mergeCell ref="A1:AF1"/>
    <mergeCell ref="AE16:AF16"/>
    <mergeCell ref="A30:AF37"/>
    <mergeCell ref="A29:AF29"/>
    <mergeCell ref="R15:AF15"/>
    <mergeCell ref="P13:AF13"/>
    <mergeCell ref="AC16:AD16"/>
    <mergeCell ref="A23:B23"/>
    <mergeCell ref="A18:B18"/>
    <mergeCell ref="A19:B19"/>
    <mergeCell ref="A20:B20"/>
    <mergeCell ref="A21:B21"/>
    <mergeCell ref="A22:B22"/>
    <mergeCell ref="A24:B24"/>
    <mergeCell ref="AA16:AB16"/>
    <mergeCell ref="Y16:Z16"/>
    <mergeCell ref="G16:H16"/>
    <mergeCell ref="E16:F16"/>
    <mergeCell ref="C16:D16"/>
    <mergeCell ref="A13:N13"/>
    <mergeCell ref="A3:N3"/>
    <mergeCell ref="A8:N8"/>
    <mergeCell ref="O16:P16"/>
    <mergeCell ref="S16:T16"/>
    <mergeCell ref="Q16:R16"/>
    <mergeCell ref="W16:X16"/>
    <mergeCell ref="U16:V16"/>
    <mergeCell ref="A16:B17"/>
    <mergeCell ref="M16:N16"/>
    <mergeCell ref="K16:L16"/>
    <mergeCell ref="I16:J16"/>
  </mergeCells>
  <hyperlinks>
    <hyperlink ref="A39" location="Titelseite!A1" display="zurück zum Inhaltsverzeichnis" xr:uid="{00000000-0004-0000-0900-000000000000}"/>
  </hyperlinks>
  <pageMargins left="0.7" right="0.7" top="0.78740157499999996" bottom="0.78740157499999996"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38"/>
  <sheetViews>
    <sheetView zoomScaleNormal="100" workbookViewId="0">
      <selection sqref="A1:AF1"/>
    </sheetView>
  </sheetViews>
  <sheetFormatPr baseColWidth="10" defaultRowHeight="15"/>
  <cols>
    <col min="2" max="2" width="21.28515625" customWidth="1"/>
    <col min="3" max="3" width="11.7109375" hidden="1" customWidth="1"/>
    <col min="4" max="4" width="11.7109375" style="23" hidden="1" customWidth="1"/>
    <col min="5" max="5" width="11.7109375" hidden="1" customWidth="1"/>
    <col min="6" max="6" width="11.7109375" style="23" hidden="1" customWidth="1"/>
    <col min="7" max="7" width="11.7109375" hidden="1" customWidth="1"/>
    <col min="8" max="8" width="11.7109375" style="23" hidden="1" customWidth="1"/>
    <col min="9" max="9" width="9.7109375" hidden="1" customWidth="1"/>
    <col min="10" max="10" width="9.7109375" style="23" hidden="1" customWidth="1"/>
    <col min="11" max="11" width="9.7109375" hidden="1" customWidth="1"/>
    <col min="12" max="12" width="9.7109375" style="23" hidden="1" customWidth="1"/>
    <col min="13" max="13" width="9.7109375" customWidth="1"/>
    <col min="14" max="14" width="9.7109375" style="23" customWidth="1"/>
    <col min="15" max="15" width="9.7109375" customWidth="1"/>
    <col min="16" max="16" width="9.7109375" style="23" customWidth="1"/>
    <col min="17" max="17" width="9.7109375" customWidth="1"/>
    <col min="18" max="18" width="9.7109375" style="23" customWidth="1"/>
    <col min="19" max="19" width="9.7109375" customWidth="1"/>
    <col min="20" max="20" width="9.7109375" style="23" customWidth="1"/>
    <col min="21" max="21" width="9.7109375" customWidth="1"/>
    <col min="22" max="22" width="9.7109375" style="23" customWidth="1"/>
    <col min="23" max="31" width="9.7109375" customWidth="1"/>
  </cols>
  <sheetData>
    <row r="1" spans="1:32" ht="18.75">
      <c r="A1" s="315" t="s">
        <v>167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row>
    <row r="3" spans="1:32"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c r="A4" s="314" t="s">
        <v>158</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row>
    <row r="5" spans="1:32">
      <c r="A5" s="314"/>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row>
    <row r="6" spans="1:32">
      <c r="A6" s="31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row>
    <row r="7" spans="1:32">
      <c r="A7" s="314"/>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32"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32" ht="15" customHeight="1">
      <c r="A9" s="332" t="s">
        <v>52</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row>
    <row r="10" spans="1:32">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row>
    <row r="11" spans="1:32">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row>
    <row r="12" spans="1:32">
      <c r="A12" s="332"/>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row>
    <row r="13" spans="1:32"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row>
    <row r="14" spans="1:32" s="6" customFormat="1" ht="19.149999999999999" customHeight="1">
      <c r="A14" s="5"/>
      <c r="B14" s="5"/>
      <c r="C14" s="5"/>
      <c r="D14" s="5"/>
      <c r="E14" s="5"/>
      <c r="F14" s="5"/>
      <c r="G14" s="5"/>
      <c r="H14" s="5"/>
    </row>
    <row r="15" spans="1:32">
      <c r="A15" s="32" t="s">
        <v>146</v>
      </c>
      <c r="B15" s="31"/>
      <c r="C15" s="31"/>
      <c r="D15" s="31"/>
      <c r="E15" s="31"/>
      <c r="F15" s="31"/>
      <c r="G15" s="11"/>
      <c r="H15" s="11"/>
      <c r="I15" s="11"/>
      <c r="J15" s="11"/>
      <c r="K15" s="11"/>
      <c r="L15" s="11"/>
      <c r="M15" s="11"/>
      <c r="N15" s="11"/>
      <c r="O15" s="11"/>
      <c r="P15" s="11"/>
      <c r="Q15" s="11"/>
      <c r="R15" s="11"/>
      <c r="S15" s="11"/>
      <c r="T15" s="11"/>
      <c r="U15" s="540"/>
      <c r="V15" s="540"/>
      <c r="W15" s="540"/>
      <c r="X15" s="540"/>
      <c r="Y15" s="540"/>
      <c r="Z15" s="540"/>
      <c r="AA15" s="540"/>
      <c r="AB15" s="540"/>
      <c r="AC15" s="540"/>
      <c r="AD15" s="540"/>
      <c r="AE15" s="540"/>
      <c r="AF15" s="540"/>
    </row>
    <row r="16" spans="1:32" s="4" customFormat="1" ht="24" customHeight="1">
      <c r="A16" s="514"/>
      <c r="B16" s="404"/>
      <c r="C16" s="357">
        <v>2009</v>
      </c>
      <c r="D16" s="358"/>
      <c r="E16" s="357">
        <v>2010</v>
      </c>
      <c r="F16" s="358"/>
      <c r="G16" s="357">
        <v>2011</v>
      </c>
      <c r="H16" s="358"/>
      <c r="I16" s="405">
        <v>2012</v>
      </c>
      <c r="J16" s="405"/>
      <c r="K16" s="357">
        <v>2013</v>
      </c>
      <c r="L16" s="358"/>
      <c r="M16" s="405">
        <v>2014</v>
      </c>
      <c r="N16" s="405"/>
      <c r="O16" s="357">
        <v>2015</v>
      </c>
      <c r="P16" s="405"/>
      <c r="Q16" s="357">
        <v>2016</v>
      </c>
      <c r="R16" s="405"/>
      <c r="S16" s="357">
        <v>2017</v>
      </c>
      <c r="T16" s="358"/>
      <c r="U16" s="405">
        <v>2018</v>
      </c>
      <c r="V16" s="405"/>
      <c r="W16" s="357">
        <v>2019</v>
      </c>
      <c r="X16" s="358"/>
      <c r="Y16" s="357">
        <v>2020</v>
      </c>
      <c r="Z16" s="358"/>
      <c r="AA16" s="357">
        <v>2021</v>
      </c>
      <c r="AB16" s="358"/>
      <c r="AC16" s="357">
        <v>2022</v>
      </c>
      <c r="AD16" s="359"/>
      <c r="AE16" s="357">
        <v>2023</v>
      </c>
      <c r="AF16" s="359"/>
    </row>
    <row r="17" spans="1:32" s="4" customFormat="1" ht="30">
      <c r="A17" s="437"/>
      <c r="B17" s="351"/>
      <c r="C17" s="91" t="s">
        <v>26</v>
      </c>
      <c r="D17" s="260" t="s">
        <v>41</v>
      </c>
      <c r="E17" s="91" t="s">
        <v>26</v>
      </c>
      <c r="F17" s="260" t="s">
        <v>41</v>
      </c>
      <c r="G17" s="91" t="s">
        <v>26</v>
      </c>
      <c r="H17" s="260" t="s">
        <v>41</v>
      </c>
      <c r="I17" s="91" t="s">
        <v>26</v>
      </c>
      <c r="J17" s="260" t="s">
        <v>41</v>
      </c>
      <c r="K17" s="91" t="s">
        <v>26</v>
      </c>
      <c r="L17" s="260" t="s">
        <v>41</v>
      </c>
      <c r="M17" s="91" t="s">
        <v>26</v>
      </c>
      <c r="N17" s="260" t="s">
        <v>41</v>
      </c>
      <c r="O17" s="91" t="s">
        <v>26</v>
      </c>
      <c r="P17" s="260" t="s">
        <v>41</v>
      </c>
      <c r="Q17" s="91" t="s">
        <v>26</v>
      </c>
      <c r="R17" s="260" t="s">
        <v>41</v>
      </c>
      <c r="S17" s="91" t="s">
        <v>26</v>
      </c>
      <c r="T17" s="260" t="s">
        <v>41</v>
      </c>
      <c r="U17" s="91" t="s">
        <v>26</v>
      </c>
      <c r="V17" s="260" t="s">
        <v>41</v>
      </c>
      <c r="W17" s="91" t="s">
        <v>26</v>
      </c>
      <c r="X17" s="260" t="s">
        <v>41</v>
      </c>
      <c r="Y17" s="91" t="s">
        <v>26</v>
      </c>
      <c r="Z17" s="260" t="s">
        <v>41</v>
      </c>
      <c r="AA17" s="91" t="s">
        <v>26</v>
      </c>
      <c r="AB17" s="260" t="s">
        <v>41</v>
      </c>
      <c r="AC17" s="91" t="s">
        <v>26</v>
      </c>
      <c r="AD17" s="515" t="s">
        <v>41</v>
      </c>
      <c r="AE17" s="91" t="s">
        <v>26</v>
      </c>
      <c r="AF17" s="515" t="s">
        <v>41</v>
      </c>
    </row>
    <row r="18" spans="1:32" s="3" customFormat="1" ht="32.25" customHeight="1">
      <c r="A18" s="362" t="s">
        <v>70</v>
      </c>
      <c r="B18" s="329"/>
      <c r="C18" s="185">
        <f>SUM(C19:C22)</f>
        <v>1455</v>
      </c>
      <c r="D18" s="186">
        <f>C18/C18*100</f>
        <v>100</v>
      </c>
      <c r="E18" s="261">
        <f>SUM(E19:E23)</f>
        <v>1581</v>
      </c>
      <c r="F18" s="186">
        <f>E18/E18*100</f>
        <v>100</v>
      </c>
      <c r="G18" s="185">
        <f>SUM(G19:G23)</f>
        <v>1749</v>
      </c>
      <c r="H18" s="186">
        <f>G18/G18*100</f>
        <v>100</v>
      </c>
      <c r="I18" s="185">
        <f>SUM(I19:I23)</f>
        <v>1556</v>
      </c>
      <c r="J18" s="186">
        <f>I18/I18*100</f>
        <v>100</v>
      </c>
      <c r="K18" s="185">
        <f>SUM(K19:K23)</f>
        <v>2391</v>
      </c>
      <c r="L18" s="186">
        <f>K18/K18*100</f>
        <v>100</v>
      </c>
      <c r="M18" s="185">
        <f>SUM(M19:M23)</f>
        <v>2076</v>
      </c>
      <c r="N18" s="186">
        <f>M18/M18*100</f>
        <v>100</v>
      </c>
      <c r="O18" s="185">
        <f>SUM(O19:O23)</f>
        <v>2263</v>
      </c>
      <c r="P18" s="186">
        <f>O18/O18*100</f>
        <v>100</v>
      </c>
      <c r="Q18" s="185">
        <f>SUM(Q19:Q23)</f>
        <v>2576</v>
      </c>
      <c r="R18" s="186">
        <f>Q18/Q18*100</f>
        <v>100</v>
      </c>
      <c r="S18" s="185">
        <f>SUM(S19:S23)</f>
        <v>2695</v>
      </c>
      <c r="T18" s="186">
        <f>S18/S18*100</f>
        <v>100</v>
      </c>
      <c r="U18" s="185">
        <f>SUM(U19:U23)</f>
        <v>2619</v>
      </c>
      <c r="V18" s="186">
        <f>U18/U18*100</f>
        <v>100</v>
      </c>
      <c r="W18" s="185">
        <f>SUM(W19:W23)</f>
        <v>2772</v>
      </c>
      <c r="X18" s="186">
        <f>W18/W18*100</f>
        <v>100</v>
      </c>
      <c r="Y18" s="185">
        <f>SUM(Y19:Y24)</f>
        <v>2603</v>
      </c>
      <c r="Z18" s="186">
        <f>Y18/Y18*100</f>
        <v>100</v>
      </c>
      <c r="AA18" s="185">
        <f>SUM(AA19:AA24)</f>
        <v>2251</v>
      </c>
      <c r="AB18" s="186">
        <f>AA18/AA18*100</f>
        <v>100</v>
      </c>
      <c r="AC18" s="185">
        <v>2222</v>
      </c>
      <c r="AD18" s="516">
        <f>AC18/AC18*100</f>
        <v>100</v>
      </c>
      <c r="AE18" s="185">
        <v>2508</v>
      </c>
      <c r="AF18" s="516">
        <f>AE18/AE18*100</f>
        <v>100</v>
      </c>
    </row>
    <row r="19" spans="1:32" s="2" customFormat="1">
      <c r="A19" s="504" t="s">
        <v>150</v>
      </c>
      <c r="B19" s="348"/>
      <c r="C19" s="59">
        <v>1193</v>
      </c>
      <c r="D19" s="157">
        <f>C19/C18*100</f>
        <v>81.993127147766316</v>
      </c>
      <c r="E19" s="59">
        <v>1281</v>
      </c>
      <c r="F19" s="157">
        <f>E19/E18*100</f>
        <v>81.024667931688811</v>
      </c>
      <c r="G19" s="59">
        <v>1413</v>
      </c>
      <c r="H19" s="157">
        <f>G19/G18*100</f>
        <v>80.78902229845626</v>
      </c>
      <c r="I19" s="59">
        <v>1247</v>
      </c>
      <c r="J19" s="157">
        <f>I19/I18*100</f>
        <v>80.14138817480719</v>
      </c>
      <c r="K19" s="59">
        <v>2066</v>
      </c>
      <c r="L19" s="157">
        <f>K19/K18*100</f>
        <v>86.407360936846516</v>
      </c>
      <c r="M19" s="59">
        <v>1756</v>
      </c>
      <c r="N19" s="157">
        <f>M19/M18*100</f>
        <v>84.585741811175339</v>
      </c>
      <c r="O19" s="59">
        <v>1880</v>
      </c>
      <c r="P19" s="157">
        <f>O19/O18*100</f>
        <v>83.075563411400793</v>
      </c>
      <c r="Q19" s="59">
        <v>2040</v>
      </c>
      <c r="R19" s="157">
        <f>Q19/Q18*100</f>
        <v>79.192546583850927</v>
      </c>
      <c r="S19" s="59">
        <v>1959</v>
      </c>
      <c r="T19" s="157">
        <f>S19/S18*100</f>
        <v>72.690166975881269</v>
      </c>
      <c r="U19" s="59">
        <v>2061</v>
      </c>
      <c r="V19" s="157">
        <f>U19/U18*100</f>
        <v>78.694158075601379</v>
      </c>
      <c r="W19" s="59">
        <v>1902</v>
      </c>
      <c r="X19" s="157">
        <f>W19/W18*100</f>
        <v>68.614718614718612</v>
      </c>
      <c r="Y19" s="59">
        <v>1725</v>
      </c>
      <c r="Z19" s="157">
        <f>Y19/Y18*100</f>
        <v>66.269688820591625</v>
      </c>
      <c r="AA19" s="59">
        <v>1494</v>
      </c>
      <c r="AB19" s="157">
        <f>AA19/AA18*100</f>
        <v>66.370501999111511</v>
      </c>
      <c r="AC19" s="59">
        <v>1546</v>
      </c>
      <c r="AD19" s="407">
        <f>AC19/AC18*100</f>
        <v>69.576957695769579</v>
      </c>
      <c r="AE19" s="59">
        <v>1651</v>
      </c>
      <c r="AF19" s="407">
        <f>AE19/AE18*100</f>
        <v>65.829346092503982</v>
      </c>
    </row>
    <row r="20" spans="1:32" s="2" customFormat="1">
      <c r="A20" s="504" t="s">
        <v>151</v>
      </c>
      <c r="B20" s="348"/>
      <c r="C20" s="187">
        <v>0</v>
      </c>
      <c r="D20" s="188">
        <f>C20/C21*100</f>
        <v>0</v>
      </c>
      <c r="E20" s="187">
        <v>0</v>
      </c>
      <c r="F20" s="188">
        <f>E20/E21*100</f>
        <v>0</v>
      </c>
      <c r="G20" s="59">
        <v>80</v>
      </c>
      <c r="H20" s="157">
        <f>G20/G18*100</f>
        <v>4.5740423098913663</v>
      </c>
      <c r="I20" s="59">
        <v>107</v>
      </c>
      <c r="J20" s="157">
        <f>I20/I18*100</f>
        <v>6.8766066838046269</v>
      </c>
      <c r="K20" s="59">
        <v>117</v>
      </c>
      <c r="L20" s="157">
        <f>K20/K18*100</f>
        <v>4.8933500627352569</v>
      </c>
      <c r="M20" s="59">
        <v>103</v>
      </c>
      <c r="N20" s="157">
        <f>M20/M18*100</f>
        <v>4.961464354527938</v>
      </c>
      <c r="O20" s="59">
        <v>90</v>
      </c>
      <c r="P20" s="157">
        <f>O20/O18*100</f>
        <v>3.9770216526734425</v>
      </c>
      <c r="Q20" s="59">
        <v>120</v>
      </c>
      <c r="R20" s="157">
        <f>Q20/Q18*100</f>
        <v>4.658385093167702</v>
      </c>
      <c r="S20" s="59">
        <v>105</v>
      </c>
      <c r="T20" s="157">
        <f>S20/S18*100</f>
        <v>3.8961038961038961</v>
      </c>
      <c r="U20" s="59">
        <v>122</v>
      </c>
      <c r="V20" s="157">
        <f>U20/U18*100</f>
        <v>4.6582665139366171</v>
      </c>
      <c r="W20" s="59">
        <v>122</v>
      </c>
      <c r="X20" s="157">
        <f>W20/W18*100</f>
        <v>4.4011544011544013</v>
      </c>
      <c r="Y20" s="59">
        <v>91</v>
      </c>
      <c r="Z20" s="157">
        <f>Y20/Y18*100</f>
        <v>3.4959661928543988</v>
      </c>
      <c r="AA20" s="59">
        <v>106</v>
      </c>
      <c r="AB20" s="157">
        <f>AA20/AA18*100</f>
        <v>4.7090182141270542</v>
      </c>
      <c r="AC20" s="59">
        <v>120</v>
      </c>
      <c r="AD20" s="407">
        <f>AC20/AC18*100</f>
        <v>5.4005400540054005</v>
      </c>
      <c r="AE20" s="59">
        <v>150</v>
      </c>
      <c r="AF20" s="407">
        <f>AE20/AE18*100</f>
        <v>5.9808612440191391</v>
      </c>
    </row>
    <row r="21" spans="1:32" s="2" customFormat="1">
      <c r="A21" s="504" t="s">
        <v>152</v>
      </c>
      <c r="B21" s="348"/>
      <c r="C21" s="57">
        <v>204</v>
      </c>
      <c r="D21" s="157">
        <f>C21/C18*100</f>
        <v>14.020618556701031</v>
      </c>
      <c r="E21" s="59">
        <v>219</v>
      </c>
      <c r="F21" s="157">
        <f>E21/E18*100</f>
        <v>13.851992409867172</v>
      </c>
      <c r="G21" s="59">
        <v>230</v>
      </c>
      <c r="H21" s="157">
        <f>G21/G18*100</f>
        <v>13.150371640937678</v>
      </c>
      <c r="I21" s="59">
        <v>162</v>
      </c>
      <c r="J21" s="157">
        <f>I21/I18*100</f>
        <v>10.411311053984576</v>
      </c>
      <c r="K21" s="59">
        <v>154</v>
      </c>
      <c r="L21" s="157">
        <f>K21/K18*100</f>
        <v>6.4408197406942698</v>
      </c>
      <c r="M21" s="59">
        <v>169</v>
      </c>
      <c r="N21" s="157">
        <f>M21/M18*100</f>
        <v>8.1406551059730248</v>
      </c>
      <c r="O21" s="59">
        <v>241</v>
      </c>
      <c r="P21" s="157">
        <f>O21/O18*100</f>
        <v>10.649580203269995</v>
      </c>
      <c r="Q21" s="59">
        <v>352</v>
      </c>
      <c r="R21" s="157">
        <f>Q21/Q18*100</f>
        <v>13.664596273291925</v>
      </c>
      <c r="S21" s="59">
        <v>478</v>
      </c>
      <c r="T21" s="157">
        <f>S21/S18*100</f>
        <v>17.736549165120593</v>
      </c>
      <c r="U21" s="59">
        <v>249</v>
      </c>
      <c r="V21" s="157">
        <f>U21/U18*100</f>
        <v>9.5074455899198167</v>
      </c>
      <c r="W21" s="59">
        <v>236</v>
      </c>
      <c r="X21" s="157">
        <f>W21/W18*100</f>
        <v>8.5137085137085133</v>
      </c>
      <c r="Y21" s="59">
        <v>264</v>
      </c>
      <c r="Z21" s="157">
        <f>Y21/Y18*100</f>
        <v>10.142143680368806</v>
      </c>
      <c r="AA21" s="59">
        <v>230</v>
      </c>
      <c r="AB21" s="157">
        <f>AA21/AA18*100</f>
        <v>10.217681030653043</v>
      </c>
      <c r="AC21" s="59">
        <v>194</v>
      </c>
      <c r="AD21" s="407">
        <f>AC21/AC18*100</f>
        <v>8.7308730873087317</v>
      </c>
      <c r="AE21" s="59">
        <v>218</v>
      </c>
      <c r="AF21" s="407">
        <f>AE21/AE18*100</f>
        <v>8.6921850079744818</v>
      </c>
    </row>
    <row r="22" spans="1:32" s="2" customFormat="1">
      <c r="A22" s="504" t="s">
        <v>153</v>
      </c>
      <c r="B22" s="348"/>
      <c r="C22" s="59">
        <v>58</v>
      </c>
      <c r="D22" s="157">
        <f>C22/C18*100</f>
        <v>3.9862542955326457</v>
      </c>
      <c r="E22" s="59">
        <v>81</v>
      </c>
      <c r="F22" s="157">
        <f>E22/E18*100</f>
        <v>5.1233396584440225</v>
      </c>
      <c r="G22" s="59">
        <v>26</v>
      </c>
      <c r="H22" s="157">
        <f>G22/G18*100</f>
        <v>1.4865637507146943</v>
      </c>
      <c r="I22" s="59">
        <v>40</v>
      </c>
      <c r="J22" s="157">
        <f>I22/I18*100</f>
        <v>2.5706940874035991</v>
      </c>
      <c r="K22" s="59">
        <v>54</v>
      </c>
      <c r="L22" s="157">
        <f>K22/K18*100</f>
        <v>2.2584692597239648</v>
      </c>
      <c r="M22" s="59">
        <v>48</v>
      </c>
      <c r="N22" s="157">
        <f>M22/M18*100</f>
        <v>2.3121387283236992</v>
      </c>
      <c r="O22" s="59">
        <v>52</v>
      </c>
      <c r="P22" s="157">
        <f>O22/O18*100</f>
        <v>2.2978347326557667</v>
      </c>
      <c r="Q22" s="59">
        <v>64</v>
      </c>
      <c r="R22" s="157">
        <f>Q22/Q18*100</f>
        <v>2.4844720496894408</v>
      </c>
      <c r="S22" s="59">
        <v>153</v>
      </c>
      <c r="T22" s="157">
        <f>S22/S18*100</f>
        <v>5.6771799628942485</v>
      </c>
      <c r="U22" s="59">
        <v>187</v>
      </c>
      <c r="V22" s="157">
        <f>U22/U18*100</f>
        <v>7.1401298205421915</v>
      </c>
      <c r="W22" s="59">
        <v>206</v>
      </c>
      <c r="X22" s="157">
        <f>W22/W18*100</f>
        <v>7.4314574314574315</v>
      </c>
      <c r="Y22" s="59">
        <v>169</v>
      </c>
      <c r="Z22" s="157">
        <f>Y22/Y18*100</f>
        <v>6.4925086438724549</v>
      </c>
      <c r="AA22" s="59">
        <v>149</v>
      </c>
      <c r="AB22" s="157">
        <f>AA22/AA18*100</f>
        <v>6.6192803198578414</v>
      </c>
      <c r="AC22" s="59">
        <v>146</v>
      </c>
      <c r="AD22" s="407">
        <f>AC22/AC18*100</f>
        <v>6.5706570657065715</v>
      </c>
      <c r="AE22" s="59">
        <v>218</v>
      </c>
      <c r="AF22" s="407">
        <f>AE22/AE18*100</f>
        <v>8.6921850079744818</v>
      </c>
    </row>
    <row r="23" spans="1:32" s="2" customFormat="1" ht="15" customHeight="1">
      <c r="A23" s="504" t="s">
        <v>165</v>
      </c>
      <c r="B23" s="348"/>
      <c r="C23" s="189">
        <v>0</v>
      </c>
      <c r="D23" s="190">
        <f>C23/C18*100</f>
        <v>0</v>
      </c>
      <c r="E23" s="262">
        <v>0</v>
      </c>
      <c r="F23" s="190">
        <f>E23/E18*100</f>
        <v>0</v>
      </c>
      <c r="G23" s="262">
        <v>0</v>
      </c>
      <c r="H23" s="190">
        <f>G23/G18*100</f>
        <v>0</v>
      </c>
      <c r="I23" s="187">
        <v>0</v>
      </c>
      <c r="J23" s="188">
        <f>I23/I18*100</f>
        <v>0</v>
      </c>
      <c r="K23" s="294">
        <v>0</v>
      </c>
      <c r="L23" s="188">
        <f>K23/K18*100</f>
        <v>0</v>
      </c>
      <c r="M23" s="294">
        <v>0</v>
      </c>
      <c r="N23" s="188">
        <f>M23/M18*100</f>
        <v>0</v>
      </c>
      <c r="O23" s="294">
        <v>0</v>
      </c>
      <c r="P23" s="188">
        <f>O23/O18*100</f>
        <v>0</v>
      </c>
      <c r="Q23" s="294">
        <v>0</v>
      </c>
      <c r="R23" s="188">
        <f>Q23/Q18*100</f>
        <v>0</v>
      </c>
      <c r="S23" s="294">
        <v>0</v>
      </c>
      <c r="T23" s="188">
        <f>S23/S18*100</f>
        <v>0</v>
      </c>
      <c r="U23" s="294">
        <v>0</v>
      </c>
      <c r="V23" s="188">
        <f>U23/U18*100</f>
        <v>0</v>
      </c>
      <c r="W23" s="59">
        <v>306</v>
      </c>
      <c r="X23" s="171">
        <f>W23/W18*100</f>
        <v>11.038961038961039</v>
      </c>
      <c r="Y23" s="59">
        <v>354</v>
      </c>
      <c r="Z23" s="171">
        <f>Y23/Y18*100</f>
        <v>13.599692662312716</v>
      </c>
      <c r="AA23" s="59">
        <v>272</v>
      </c>
      <c r="AB23" s="171">
        <f>AA23/AA18*100</f>
        <v>12.083518436250555</v>
      </c>
      <c r="AC23" s="59">
        <v>170</v>
      </c>
      <c r="AD23" s="517">
        <f>AC23/AC18*100</f>
        <v>7.6507650765076516</v>
      </c>
      <c r="AE23" s="59">
        <v>163</v>
      </c>
      <c r="AF23" s="517">
        <f>AE23/AE18*100</f>
        <v>6.4992025518341308</v>
      </c>
    </row>
    <row r="24" spans="1:32" s="2" customFormat="1">
      <c r="A24" s="507" t="s">
        <v>164</v>
      </c>
      <c r="B24" s="508"/>
      <c r="C24" s="518">
        <v>0</v>
      </c>
      <c r="D24" s="519">
        <f>C24/C19*100</f>
        <v>0</v>
      </c>
      <c r="E24" s="520">
        <v>0</v>
      </c>
      <c r="F24" s="519">
        <f>E24/E19*100</f>
        <v>0</v>
      </c>
      <c r="G24" s="520">
        <v>0</v>
      </c>
      <c r="H24" s="519">
        <f>G24/G19*100</f>
        <v>0</v>
      </c>
      <c r="I24" s="520">
        <v>0</v>
      </c>
      <c r="J24" s="519">
        <f>I24/I19*100</f>
        <v>0</v>
      </c>
      <c r="K24" s="520">
        <v>0</v>
      </c>
      <c r="L24" s="519">
        <f>K24/K19*100</f>
        <v>0</v>
      </c>
      <c r="M24" s="520">
        <v>0</v>
      </c>
      <c r="N24" s="519">
        <f>M24/M19*100</f>
        <v>0</v>
      </c>
      <c r="O24" s="520">
        <v>0</v>
      </c>
      <c r="P24" s="519">
        <f>O24/O19*100</f>
        <v>0</v>
      </c>
      <c r="Q24" s="520">
        <v>0</v>
      </c>
      <c r="R24" s="519">
        <f>Q24/Q19*100</f>
        <v>0</v>
      </c>
      <c r="S24" s="520">
        <v>0</v>
      </c>
      <c r="T24" s="519">
        <f>S24/S19*100</f>
        <v>0</v>
      </c>
      <c r="U24" s="520">
        <v>0</v>
      </c>
      <c r="V24" s="519">
        <f>U24/U19*100</f>
        <v>0</v>
      </c>
      <c r="W24" s="520">
        <v>0</v>
      </c>
      <c r="X24" s="519">
        <f>W24/W19*100</f>
        <v>0</v>
      </c>
      <c r="Y24" s="520">
        <v>0</v>
      </c>
      <c r="Z24" s="519">
        <f>Y24/Y19*100</f>
        <v>0</v>
      </c>
      <c r="AA24" s="520">
        <v>0</v>
      </c>
      <c r="AB24" s="519">
        <f>AA24/AA19*100</f>
        <v>0</v>
      </c>
      <c r="AC24" s="432">
        <v>46</v>
      </c>
      <c r="AD24" s="521">
        <f>AC24/AC18*100</f>
        <v>2.0702070207020702</v>
      </c>
      <c r="AE24" s="432">
        <v>108</v>
      </c>
      <c r="AF24" s="521">
        <f>AE24/AE18*100</f>
        <v>4.3062200956937797</v>
      </c>
    </row>
    <row r="25" spans="1:32" s="23" customFormat="1">
      <c r="C25" s="1"/>
      <c r="D25" s="1"/>
    </row>
    <row r="26" spans="1:32">
      <c r="C26" s="1"/>
      <c r="D26" s="1"/>
    </row>
    <row r="28" spans="1:32" s="23" customFormat="1">
      <c r="A28" s="323" t="s">
        <v>20</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row>
    <row r="29" spans="1:32" s="23" customFormat="1">
      <c r="A29" s="314" t="s">
        <v>49</v>
      </c>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s="23" customFormat="1">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s="23" customFormat="1">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s="23" customFormat="1">
      <c r="A32" s="314"/>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s="23" customFormat="1">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s="23" customFormat="1">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s="23" customFormat="1">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s="23" customFormat="1">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row>
    <row r="37" spans="1:32" s="23" customFormat="1"/>
    <row r="38" spans="1:32" s="23" customFormat="1">
      <c r="A38" s="13" t="s">
        <v>21</v>
      </c>
      <c r="B38" s="13"/>
      <c r="C38" s="13"/>
    </row>
  </sheetData>
  <mergeCells count="32">
    <mergeCell ref="AE16:AF16"/>
    <mergeCell ref="A29:AF36"/>
    <mergeCell ref="A28:AF28"/>
    <mergeCell ref="U15:AF15"/>
    <mergeCell ref="A13:AF13"/>
    <mergeCell ref="AC16:AD16"/>
    <mergeCell ref="A23:B23"/>
    <mergeCell ref="A24:B24"/>
    <mergeCell ref="A16:B17"/>
    <mergeCell ref="AA16:AB16"/>
    <mergeCell ref="Y16:Z16"/>
    <mergeCell ref="K16:L16"/>
    <mergeCell ref="I16:J16"/>
    <mergeCell ref="G16:H16"/>
    <mergeCell ref="E16:F16"/>
    <mergeCell ref="C16:D16"/>
    <mergeCell ref="W16:X16"/>
    <mergeCell ref="U16:V16"/>
    <mergeCell ref="S16:T16"/>
    <mergeCell ref="Q16:R16"/>
    <mergeCell ref="A18:B18"/>
    <mergeCell ref="A19:B19"/>
    <mergeCell ref="A20:B20"/>
    <mergeCell ref="A21:B21"/>
    <mergeCell ref="A22:B22"/>
    <mergeCell ref="O16:P16"/>
    <mergeCell ref="M16:N16"/>
    <mergeCell ref="A9:AF12"/>
    <mergeCell ref="A8:AF8"/>
    <mergeCell ref="A4:AF7"/>
    <mergeCell ref="A3:AF3"/>
    <mergeCell ref="A1:AF1"/>
  </mergeCells>
  <hyperlinks>
    <hyperlink ref="A38"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ignoredErrors>
    <ignoredError sqref="C18:D18" formulaRange="1"/>
    <ignoredError sqref="E18:T18 U18:X18" formula="1" formulaRange="1"/>
    <ignoredError sqref="Y18:AB18 AD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37"/>
  <sheetViews>
    <sheetView zoomScaleNormal="100" workbookViewId="0">
      <selection sqref="A1:AF1"/>
    </sheetView>
  </sheetViews>
  <sheetFormatPr baseColWidth="10" defaultColWidth="11.5703125" defaultRowHeight="15"/>
  <cols>
    <col min="1" max="1" width="11.5703125" style="7"/>
    <col min="2" max="2" width="21.28515625" style="7" customWidth="1"/>
    <col min="3" max="12" width="9.7109375" style="7" hidden="1" customWidth="1"/>
    <col min="13" max="38" width="9.7109375" style="7" customWidth="1"/>
    <col min="39" max="16384" width="11.5703125" style="7"/>
  </cols>
  <sheetData>
    <row r="1" spans="1:32" ht="18.75">
      <c r="A1" s="315" t="s">
        <v>168</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row>
    <row r="2" spans="1:32">
      <c r="A2" s="268"/>
      <c r="B2" s="268"/>
      <c r="C2" s="268"/>
      <c r="D2" s="268"/>
      <c r="E2" s="268"/>
      <c r="F2" s="268"/>
      <c r="G2" s="268"/>
      <c r="H2" s="268"/>
      <c r="I2" s="268"/>
      <c r="J2" s="268"/>
      <c r="K2" s="268"/>
      <c r="L2" s="268"/>
      <c r="M2" s="268"/>
      <c r="N2" s="268"/>
      <c r="O2" s="268"/>
      <c r="P2" s="268"/>
      <c r="Q2" s="268"/>
      <c r="R2" s="268"/>
      <c r="S2" s="268"/>
      <c r="T2" s="268"/>
      <c r="U2" s="268"/>
      <c r="V2" s="268"/>
      <c r="W2" s="268"/>
      <c r="X2" s="268"/>
    </row>
    <row r="3" spans="1:32"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c r="A4" s="352" t="s">
        <v>159</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row>
    <row r="5" spans="1:32">
      <c r="A5" s="352"/>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row>
    <row r="6" spans="1:32">
      <c r="A6" s="352"/>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row>
    <row r="7" spans="1:32" ht="13.9" customHeight="1">
      <c r="A7" s="352"/>
      <c r="B7" s="352"/>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row>
    <row r="8" spans="1:32"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32">
      <c r="A9" s="352" t="s">
        <v>53</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row>
    <row r="10" spans="1:32">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row>
    <row r="11" spans="1:32">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row>
    <row r="12" spans="1:32">
      <c r="A12" s="352"/>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row>
    <row r="13" spans="1:32"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row>
    <row r="14" spans="1:32" s="8" customFormat="1" ht="19.149999999999999" customHeight="1">
      <c r="A14" s="5"/>
      <c r="B14" s="5"/>
      <c r="C14" s="5"/>
      <c r="D14" s="5"/>
      <c r="E14" s="5"/>
      <c r="F14" s="269"/>
      <c r="G14" s="269"/>
      <c r="H14" s="269"/>
      <c r="I14" s="269"/>
      <c r="J14" s="269"/>
      <c r="K14" s="269"/>
      <c r="L14" s="269"/>
      <c r="M14" s="269"/>
      <c r="N14" s="269"/>
      <c r="O14" s="269"/>
      <c r="P14" s="269"/>
      <c r="Q14" s="269"/>
      <c r="R14" s="269"/>
      <c r="S14" s="269"/>
      <c r="T14" s="269"/>
      <c r="U14" s="269"/>
      <c r="V14" s="269"/>
      <c r="W14" s="269"/>
      <c r="X14" s="269"/>
    </row>
    <row r="15" spans="1:32">
      <c r="A15" s="30" t="s">
        <v>147</v>
      </c>
      <c r="B15" s="30"/>
      <c r="C15" s="30"/>
      <c r="D15" s="30"/>
      <c r="E15" s="30"/>
      <c r="F15" s="30"/>
      <c r="G15" s="30"/>
      <c r="H15" s="30"/>
      <c r="I15" s="30"/>
      <c r="J15" s="30"/>
      <c r="K15" s="30"/>
      <c r="L15" s="30"/>
      <c r="M15" s="30"/>
      <c r="N15" s="30"/>
      <c r="O15" s="30"/>
      <c r="P15" s="30"/>
      <c r="Q15" s="30"/>
      <c r="R15" s="30"/>
      <c r="S15" s="455"/>
      <c r="T15" s="455"/>
      <c r="U15" s="455"/>
      <c r="V15" s="455"/>
      <c r="W15" s="455"/>
      <c r="X15" s="455"/>
      <c r="Y15" s="455"/>
      <c r="Z15" s="455"/>
      <c r="AA15" s="455"/>
      <c r="AB15" s="455"/>
      <c r="AC15" s="455"/>
      <c r="AD15" s="455"/>
      <c r="AE15" s="455"/>
      <c r="AF15" s="455"/>
    </row>
    <row r="16" spans="1:32" s="4" customFormat="1" ht="24" customHeight="1">
      <c r="A16" s="514"/>
      <c r="B16" s="404"/>
      <c r="C16" s="357">
        <v>2009</v>
      </c>
      <c r="D16" s="358"/>
      <c r="E16" s="357">
        <v>2010</v>
      </c>
      <c r="F16" s="358"/>
      <c r="G16" s="357">
        <v>2011</v>
      </c>
      <c r="H16" s="358"/>
      <c r="I16" s="405">
        <v>2012</v>
      </c>
      <c r="J16" s="405"/>
      <c r="K16" s="357">
        <v>2013</v>
      </c>
      <c r="L16" s="358"/>
      <c r="M16" s="405">
        <v>2014</v>
      </c>
      <c r="N16" s="405"/>
      <c r="O16" s="357">
        <v>2015</v>
      </c>
      <c r="P16" s="405"/>
      <c r="Q16" s="357">
        <v>2016</v>
      </c>
      <c r="R16" s="405"/>
      <c r="S16" s="357">
        <v>2017</v>
      </c>
      <c r="T16" s="358"/>
      <c r="U16" s="405">
        <v>2018</v>
      </c>
      <c r="V16" s="405"/>
      <c r="W16" s="357">
        <v>2019</v>
      </c>
      <c r="X16" s="358"/>
      <c r="Y16" s="357">
        <v>2020</v>
      </c>
      <c r="Z16" s="358"/>
      <c r="AA16" s="357">
        <v>2021</v>
      </c>
      <c r="AB16" s="358"/>
      <c r="AC16" s="357">
        <v>2022</v>
      </c>
      <c r="AD16" s="359"/>
      <c r="AE16" s="357">
        <v>2023</v>
      </c>
      <c r="AF16" s="359"/>
    </row>
    <row r="17" spans="1:32" s="4" customFormat="1" ht="30">
      <c r="A17" s="437"/>
      <c r="B17" s="351"/>
      <c r="C17" s="39" t="s">
        <v>26</v>
      </c>
      <c r="D17" s="40" t="s">
        <v>41</v>
      </c>
      <c r="E17" s="39" t="s">
        <v>26</v>
      </c>
      <c r="F17" s="40" t="s">
        <v>41</v>
      </c>
      <c r="G17" s="39" t="s">
        <v>26</v>
      </c>
      <c r="H17" s="40" t="s">
        <v>41</v>
      </c>
      <c r="I17" s="39" t="s">
        <v>26</v>
      </c>
      <c r="J17" s="40" t="s">
        <v>41</v>
      </c>
      <c r="K17" s="39" t="s">
        <v>26</v>
      </c>
      <c r="L17" s="40" t="s">
        <v>41</v>
      </c>
      <c r="M17" s="39" t="s">
        <v>26</v>
      </c>
      <c r="N17" s="40" t="s">
        <v>41</v>
      </c>
      <c r="O17" s="39" t="s">
        <v>26</v>
      </c>
      <c r="P17" s="40" t="s">
        <v>41</v>
      </c>
      <c r="Q17" s="39" t="s">
        <v>26</v>
      </c>
      <c r="R17" s="40" t="s">
        <v>41</v>
      </c>
      <c r="S17" s="39" t="s">
        <v>26</v>
      </c>
      <c r="T17" s="40" t="s">
        <v>41</v>
      </c>
      <c r="U17" s="39" t="s">
        <v>26</v>
      </c>
      <c r="V17" s="40" t="s">
        <v>41</v>
      </c>
      <c r="W17" s="39" t="s">
        <v>26</v>
      </c>
      <c r="X17" s="40" t="s">
        <v>41</v>
      </c>
      <c r="Y17" s="91" t="s">
        <v>26</v>
      </c>
      <c r="Z17" s="260" t="s">
        <v>41</v>
      </c>
      <c r="AA17" s="91" t="s">
        <v>26</v>
      </c>
      <c r="AB17" s="260" t="s">
        <v>41</v>
      </c>
      <c r="AC17" s="91" t="s">
        <v>26</v>
      </c>
      <c r="AD17" s="515" t="s">
        <v>41</v>
      </c>
      <c r="AE17" s="91" t="s">
        <v>26</v>
      </c>
      <c r="AF17" s="515" t="s">
        <v>41</v>
      </c>
    </row>
    <row r="18" spans="1:32" s="3" customFormat="1" ht="28.15" customHeight="1">
      <c r="A18" s="362" t="s">
        <v>71</v>
      </c>
      <c r="B18" s="329"/>
      <c r="C18" s="185">
        <f>SUM(C19:C22)</f>
        <v>1186</v>
      </c>
      <c r="D18" s="186">
        <f>C18/C18*100</f>
        <v>100</v>
      </c>
      <c r="E18" s="185">
        <f>SUM(E19:E23)</f>
        <v>1201</v>
      </c>
      <c r="F18" s="186">
        <f>E18/E18*100</f>
        <v>100</v>
      </c>
      <c r="G18" s="185">
        <f>SUM(G19:G23)</f>
        <v>1158</v>
      </c>
      <c r="H18" s="186">
        <f>G18/G18*100</f>
        <v>100</v>
      </c>
      <c r="I18" s="185">
        <f>SUM(I19:I23)</f>
        <v>1409</v>
      </c>
      <c r="J18" s="186">
        <f>I18/I18*100</f>
        <v>100</v>
      </c>
      <c r="K18" s="185">
        <f>SUM(K19:K23)</f>
        <v>1337</v>
      </c>
      <c r="L18" s="186">
        <f>K18/K18*100</f>
        <v>100</v>
      </c>
      <c r="M18" s="185">
        <f>SUM(M19:M23)</f>
        <v>1363</v>
      </c>
      <c r="N18" s="186">
        <f>M18/M18*100</f>
        <v>100</v>
      </c>
      <c r="O18" s="185">
        <f>SUM(O19:O23)</f>
        <v>1557</v>
      </c>
      <c r="P18" s="186">
        <f>O18/O18*100</f>
        <v>100</v>
      </c>
      <c r="Q18" s="185">
        <f>SUM(Q19:Q23)</f>
        <v>1681</v>
      </c>
      <c r="R18" s="186">
        <f>Q18/Q18*100</f>
        <v>100</v>
      </c>
      <c r="S18" s="185">
        <f>SUM(S19:S23)</f>
        <v>2141</v>
      </c>
      <c r="T18" s="186">
        <f>S18/S18*100</f>
        <v>100</v>
      </c>
      <c r="U18" s="185">
        <f>SUM(U19:U23)</f>
        <v>2058</v>
      </c>
      <c r="V18" s="186">
        <f>U18/U18*100</f>
        <v>100</v>
      </c>
      <c r="W18" s="185">
        <f>SUM(W19:W23)</f>
        <v>2507</v>
      </c>
      <c r="X18" s="186">
        <f>W18/W18*100</f>
        <v>100</v>
      </c>
      <c r="Y18" s="185">
        <f>SUM(Y19:Y24)</f>
        <v>2876</v>
      </c>
      <c r="Z18" s="186">
        <f>Y18/Y18*100</f>
        <v>100</v>
      </c>
      <c r="AA18" s="185">
        <f>SUM(AA19:AA24)</f>
        <v>2517</v>
      </c>
      <c r="AB18" s="186">
        <f>AA18/AA18*100</f>
        <v>100</v>
      </c>
      <c r="AC18" s="185">
        <v>2721</v>
      </c>
      <c r="AD18" s="516">
        <f>AC18/AC18*100</f>
        <v>100</v>
      </c>
      <c r="AE18" s="185">
        <v>2737</v>
      </c>
      <c r="AF18" s="516">
        <f>AE18/AE18*100</f>
        <v>100</v>
      </c>
    </row>
    <row r="19" spans="1:32" s="2" customFormat="1">
      <c r="A19" s="504" t="s">
        <v>150</v>
      </c>
      <c r="B19" s="348"/>
      <c r="C19" s="59">
        <v>998</v>
      </c>
      <c r="D19" s="157">
        <f>C19/C18*100</f>
        <v>84.148397976391237</v>
      </c>
      <c r="E19" s="59">
        <v>987</v>
      </c>
      <c r="F19" s="157">
        <f>E19/E18*100</f>
        <v>82.181515403830147</v>
      </c>
      <c r="G19" s="59">
        <v>905</v>
      </c>
      <c r="H19" s="157">
        <f>G19/G18*100</f>
        <v>78.151986183074257</v>
      </c>
      <c r="I19" s="59">
        <v>1071</v>
      </c>
      <c r="J19" s="157">
        <f>I19/I18*100</f>
        <v>76.011355571327172</v>
      </c>
      <c r="K19" s="59">
        <v>1027</v>
      </c>
      <c r="L19" s="157">
        <f>K19/K18*100</f>
        <v>76.813762154076286</v>
      </c>
      <c r="M19" s="59">
        <v>1073</v>
      </c>
      <c r="N19" s="157">
        <f>M19/M18*100</f>
        <v>78.723404255319153</v>
      </c>
      <c r="O19" s="59">
        <v>1198</v>
      </c>
      <c r="P19" s="157">
        <f>O19/O18*100</f>
        <v>76.942838792549779</v>
      </c>
      <c r="Q19" s="59">
        <v>1317</v>
      </c>
      <c r="R19" s="157">
        <f>Q19/Q18*100</f>
        <v>78.346222486615119</v>
      </c>
      <c r="S19" s="59">
        <v>1682</v>
      </c>
      <c r="T19" s="157">
        <f>S19/S18*100</f>
        <v>78.561419897244278</v>
      </c>
      <c r="U19" s="59">
        <v>1496</v>
      </c>
      <c r="V19" s="157">
        <f>U19/U18*100</f>
        <v>72.691933916423707</v>
      </c>
      <c r="W19" s="57">
        <v>1659</v>
      </c>
      <c r="X19" s="157">
        <f>W19/W18*100</f>
        <v>66.174710809732744</v>
      </c>
      <c r="Y19" s="59">
        <v>1840</v>
      </c>
      <c r="Z19" s="157">
        <f>Y19/Y18*100</f>
        <v>63.977746870653682</v>
      </c>
      <c r="AA19" s="59">
        <v>1667</v>
      </c>
      <c r="AB19" s="157">
        <f>AA19/AA18*100</f>
        <v>66.229638458482327</v>
      </c>
      <c r="AC19" s="59">
        <v>1762</v>
      </c>
      <c r="AD19" s="407">
        <f>AC19/AC18*100</f>
        <v>64.755604557148104</v>
      </c>
      <c r="AE19" s="59">
        <v>1504</v>
      </c>
      <c r="AF19" s="407">
        <f>AE19/AE18*100</f>
        <v>54.950675922542935</v>
      </c>
    </row>
    <row r="20" spans="1:32" s="2" customFormat="1">
      <c r="A20" s="504" t="s">
        <v>151</v>
      </c>
      <c r="B20" s="348"/>
      <c r="C20" s="187">
        <v>0</v>
      </c>
      <c r="D20" s="188">
        <f>C20/C21*100</f>
        <v>0</v>
      </c>
      <c r="E20" s="187">
        <v>0</v>
      </c>
      <c r="F20" s="188">
        <f>E20/E21*100</f>
        <v>0</v>
      </c>
      <c r="G20" s="187">
        <v>0</v>
      </c>
      <c r="H20" s="188">
        <f>G20/G21*100</f>
        <v>0</v>
      </c>
      <c r="I20" s="187">
        <v>0</v>
      </c>
      <c r="J20" s="188">
        <f>I20/I21*100</f>
        <v>0</v>
      </c>
      <c r="K20" s="187">
        <v>0</v>
      </c>
      <c r="L20" s="188">
        <f>K20/K21*100</f>
        <v>0</v>
      </c>
      <c r="M20" s="187">
        <v>0</v>
      </c>
      <c r="N20" s="188">
        <f>M20/M21*100</f>
        <v>0</v>
      </c>
      <c r="O20" s="59">
        <v>56</v>
      </c>
      <c r="P20" s="157">
        <f>O20/O18*100</f>
        <v>3.5966602440590876</v>
      </c>
      <c r="Q20" s="59">
        <v>58</v>
      </c>
      <c r="R20" s="157">
        <f>Q20/Q18*100</f>
        <v>3.4503271861986913</v>
      </c>
      <c r="S20" s="59">
        <v>118</v>
      </c>
      <c r="T20" s="157">
        <f>S20/S18*100</f>
        <v>5.5114432508173747</v>
      </c>
      <c r="U20" s="59">
        <v>147</v>
      </c>
      <c r="V20" s="157">
        <f>U20/U18*100</f>
        <v>7.1428571428571423</v>
      </c>
      <c r="W20" s="57">
        <v>99</v>
      </c>
      <c r="X20" s="157">
        <f>W20/W18*100</f>
        <v>3.9489429597128041</v>
      </c>
      <c r="Y20" s="59">
        <v>100</v>
      </c>
      <c r="Z20" s="157">
        <f>Y20/Y18*100</f>
        <v>3.4770514603616132</v>
      </c>
      <c r="AA20" s="59">
        <v>135</v>
      </c>
      <c r="AB20" s="157">
        <f>AA20/AA18*100</f>
        <v>5.3635280095351607</v>
      </c>
      <c r="AC20" s="59">
        <v>132</v>
      </c>
      <c r="AD20" s="407">
        <f>AC20/AC18*100</f>
        <v>4.8511576626240354</v>
      </c>
      <c r="AE20" s="59">
        <v>142</v>
      </c>
      <c r="AF20" s="407">
        <f>AE20/AE18*100</f>
        <v>5.1881622214103027</v>
      </c>
    </row>
    <row r="21" spans="1:32" s="2" customFormat="1" ht="32.25" customHeight="1">
      <c r="A21" s="504" t="s">
        <v>152</v>
      </c>
      <c r="B21" s="348"/>
      <c r="C21" s="59">
        <v>151</v>
      </c>
      <c r="D21" s="157">
        <f>C21/C18*100</f>
        <v>12.731871838111298</v>
      </c>
      <c r="E21" s="59">
        <v>179</v>
      </c>
      <c r="F21" s="157">
        <f>E21/E18*100</f>
        <v>14.904246461282264</v>
      </c>
      <c r="G21" s="59">
        <v>227</v>
      </c>
      <c r="H21" s="157">
        <f>G21/G18*100</f>
        <v>19.602763385146805</v>
      </c>
      <c r="I21" s="59">
        <v>265</v>
      </c>
      <c r="J21" s="157">
        <f>I21/I18*100</f>
        <v>18.807665010645849</v>
      </c>
      <c r="K21" s="59">
        <v>200</v>
      </c>
      <c r="L21" s="157">
        <f>K21/K18*100</f>
        <v>14.958863126402393</v>
      </c>
      <c r="M21" s="59">
        <v>239</v>
      </c>
      <c r="N21" s="157">
        <f>M21/M18*100</f>
        <v>17.53484959647836</v>
      </c>
      <c r="O21" s="59">
        <v>224</v>
      </c>
      <c r="P21" s="157">
        <f>O21/O18*100</f>
        <v>14.38664097623635</v>
      </c>
      <c r="Q21" s="59">
        <v>218</v>
      </c>
      <c r="R21" s="157">
        <f>Q21/Q18*100</f>
        <v>12.968471148126115</v>
      </c>
      <c r="S21" s="59">
        <v>248</v>
      </c>
      <c r="T21" s="157">
        <f>S21/S18*100</f>
        <v>11.583372255955162</v>
      </c>
      <c r="U21" s="59">
        <v>325</v>
      </c>
      <c r="V21" s="157">
        <f>U21/U18*100</f>
        <v>15.792031098153547</v>
      </c>
      <c r="W21" s="57">
        <v>457</v>
      </c>
      <c r="X21" s="157">
        <f>W21/W18*100</f>
        <v>18.228958915037893</v>
      </c>
      <c r="Y21" s="59">
        <v>506</v>
      </c>
      <c r="Z21" s="157">
        <f>Y21/Y18*100</f>
        <v>17.593880389429764</v>
      </c>
      <c r="AA21" s="59">
        <v>194</v>
      </c>
      <c r="AB21" s="157">
        <f>AA21/AA18*100</f>
        <v>7.7075883988875642</v>
      </c>
      <c r="AC21" s="59">
        <v>190</v>
      </c>
      <c r="AD21" s="407">
        <f>AC21/AC18*100</f>
        <v>6.9827269386255058</v>
      </c>
      <c r="AE21" s="59">
        <v>463</v>
      </c>
      <c r="AF21" s="407">
        <f>AE21/AE18*100</f>
        <v>16.916331750091341</v>
      </c>
    </row>
    <row r="22" spans="1:32" s="2" customFormat="1" ht="29.25" customHeight="1">
      <c r="A22" s="504" t="s">
        <v>153</v>
      </c>
      <c r="B22" s="348"/>
      <c r="C22" s="59">
        <v>37</v>
      </c>
      <c r="D22" s="157">
        <f>C22/C18*100</f>
        <v>3.1197301854974704</v>
      </c>
      <c r="E22" s="59">
        <v>35</v>
      </c>
      <c r="F22" s="157">
        <f>E22/E18*100</f>
        <v>2.9142381348875936</v>
      </c>
      <c r="G22" s="59">
        <v>26</v>
      </c>
      <c r="H22" s="157">
        <f>G22/G18*100</f>
        <v>2.2452504317789295</v>
      </c>
      <c r="I22" s="59">
        <v>73</v>
      </c>
      <c r="J22" s="157">
        <f>I22/I18*100</f>
        <v>5.1809794180269693</v>
      </c>
      <c r="K22" s="59">
        <v>110</v>
      </c>
      <c r="L22" s="157">
        <f>K22/K18*100</f>
        <v>8.2273747195213165</v>
      </c>
      <c r="M22" s="59">
        <v>51</v>
      </c>
      <c r="N22" s="157">
        <f>M22/M18*100</f>
        <v>3.7417461482024947</v>
      </c>
      <c r="O22" s="59">
        <v>79</v>
      </c>
      <c r="P22" s="157">
        <f>O22/O18*100</f>
        <v>5.0738599871547851</v>
      </c>
      <c r="Q22" s="59">
        <v>88</v>
      </c>
      <c r="R22" s="157">
        <f>Q22/Q18*100</f>
        <v>5.2349791790600833</v>
      </c>
      <c r="S22" s="59">
        <v>93</v>
      </c>
      <c r="T22" s="157">
        <f>S22/S18*100</f>
        <v>4.3437645959831857</v>
      </c>
      <c r="U22" s="59">
        <v>90</v>
      </c>
      <c r="V22" s="157">
        <f>U22/U18*100</f>
        <v>4.3731778425655978</v>
      </c>
      <c r="W22" s="57">
        <v>196</v>
      </c>
      <c r="X22" s="157">
        <f>W22/W18*100</f>
        <v>7.8181092939768648</v>
      </c>
      <c r="Y22" s="59">
        <v>230</v>
      </c>
      <c r="Z22" s="157">
        <f>Y22/Y18*100</f>
        <v>7.9972183588317103</v>
      </c>
      <c r="AA22" s="59">
        <v>296</v>
      </c>
      <c r="AB22" s="157">
        <f>AA22/AA18*100</f>
        <v>11.760031783869685</v>
      </c>
      <c r="AC22" s="59">
        <v>290</v>
      </c>
      <c r="AD22" s="407">
        <f>AC22/AC18*100</f>
        <v>10.657846380007351</v>
      </c>
      <c r="AE22" s="59">
        <v>227</v>
      </c>
      <c r="AF22" s="407">
        <f>AE22/AE18*100</f>
        <v>8.2937522835221049</v>
      </c>
    </row>
    <row r="23" spans="1:32" s="2" customFormat="1">
      <c r="A23" s="504" t="s">
        <v>165</v>
      </c>
      <c r="B23" s="348"/>
      <c r="C23" s="189">
        <v>0</v>
      </c>
      <c r="D23" s="190">
        <f>C23/C18*100</f>
        <v>0</v>
      </c>
      <c r="E23" s="189">
        <v>0</v>
      </c>
      <c r="F23" s="190">
        <f>E23/E18*100</f>
        <v>0</v>
      </c>
      <c r="G23" s="189">
        <v>0</v>
      </c>
      <c r="H23" s="190">
        <f>G23/G18*100</f>
        <v>0</v>
      </c>
      <c r="I23" s="187">
        <v>0</v>
      </c>
      <c r="J23" s="188">
        <f>I23/I18*100</f>
        <v>0</v>
      </c>
      <c r="K23" s="187">
        <v>0</v>
      </c>
      <c r="L23" s="188">
        <f>K23/K18*100</f>
        <v>0</v>
      </c>
      <c r="M23" s="187">
        <v>0</v>
      </c>
      <c r="N23" s="188">
        <f>M23/M18*100</f>
        <v>0</v>
      </c>
      <c r="O23" s="187">
        <v>0</v>
      </c>
      <c r="P23" s="188">
        <f>O23/O18*100</f>
        <v>0</v>
      </c>
      <c r="Q23" s="187">
        <v>0</v>
      </c>
      <c r="R23" s="188">
        <f>Q23/Q18*100</f>
        <v>0</v>
      </c>
      <c r="S23" s="187">
        <v>0</v>
      </c>
      <c r="T23" s="188">
        <f>S23/S18*100</f>
        <v>0</v>
      </c>
      <c r="U23" s="187">
        <v>0</v>
      </c>
      <c r="V23" s="188">
        <f>U23/U18*100</f>
        <v>0</v>
      </c>
      <c r="W23" s="187">
        <v>96</v>
      </c>
      <c r="X23" s="188">
        <f>W23/W18*100</f>
        <v>3.8292780215396887</v>
      </c>
      <c r="Y23" s="59">
        <v>200</v>
      </c>
      <c r="Z23" s="171">
        <f>Y23/Y18*100</f>
        <v>6.9541029207232263</v>
      </c>
      <c r="AA23" s="59">
        <v>225</v>
      </c>
      <c r="AB23" s="171">
        <f>AA23/AA18*100</f>
        <v>8.9392133492252679</v>
      </c>
      <c r="AC23" s="59">
        <v>347</v>
      </c>
      <c r="AD23" s="517">
        <f>AC23/AC18*100</f>
        <v>12.752664461595002</v>
      </c>
      <c r="AE23" s="59">
        <v>401</v>
      </c>
      <c r="AF23" s="517">
        <f>AE23/AE18*100</f>
        <v>14.65107782243332</v>
      </c>
    </row>
    <row r="24" spans="1:32" s="2" customFormat="1">
      <c r="A24" s="507" t="s">
        <v>164</v>
      </c>
      <c r="B24" s="508"/>
      <c r="C24" s="518">
        <v>0</v>
      </c>
      <c r="D24" s="519">
        <f>C24/C19*100</f>
        <v>0</v>
      </c>
      <c r="E24" s="520">
        <v>0</v>
      </c>
      <c r="F24" s="519">
        <f>E24/E19*100</f>
        <v>0</v>
      </c>
      <c r="G24" s="520">
        <v>0</v>
      </c>
      <c r="H24" s="519">
        <f>G24/G19*100</f>
        <v>0</v>
      </c>
      <c r="I24" s="520">
        <v>0</v>
      </c>
      <c r="J24" s="519">
        <f>I24/I19*100</f>
        <v>0</v>
      </c>
      <c r="K24" s="520">
        <v>0</v>
      </c>
      <c r="L24" s="519">
        <f>K24/K19*100</f>
        <v>0</v>
      </c>
      <c r="M24" s="520">
        <v>0</v>
      </c>
      <c r="N24" s="519">
        <f>M24/M19*100</f>
        <v>0</v>
      </c>
      <c r="O24" s="520">
        <v>0</v>
      </c>
      <c r="P24" s="519">
        <f>O24/O19*100</f>
        <v>0</v>
      </c>
      <c r="Q24" s="520">
        <v>0</v>
      </c>
      <c r="R24" s="519">
        <f>Q24/Q19*100</f>
        <v>0</v>
      </c>
      <c r="S24" s="520">
        <v>0</v>
      </c>
      <c r="T24" s="519">
        <f>S24/S19*100</f>
        <v>0</v>
      </c>
      <c r="U24" s="520">
        <v>0</v>
      </c>
      <c r="V24" s="519">
        <f>U24/U19*100</f>
        <v>0</v>
      </c>
      <c r="W24" s="520">
        <v>0</v>
      </c>
      <c r="X24" s="519">
        <f>W24/W19*100</f>
        <v>0</v>
      </c>
      <c r="Y24" s="520">
        <v>0</v>
      </c>
      <c r="Z24" s="519">
        <f>Y24/Y19*100</f>
        <v>0</v>
      </c>
      <c r="AA24" s="520">
        <v>0</v>
      </c>
      <c r="AB24" s="519">
        <f>AA24/AA19*100</f>
        <v>0</v>
      </c>
      <c r="AC24" s="520">
        <v>0</v>
      </c>
      <c r="AD24" s="522">
        <f>AC24/AC19*100</f>
        <v>0</v>
      </c>
      <c r="AE24" s="520">
        <v>0</v>
      </c>
      <c r="AF24" s="522">
        <f>AE24/AE19*100</f>
        <v>0</v>
      </c>
    </row>
    <row r="27" spans="1:32" s="23" customFormat="1">
      <c r="A27" s="323" t="s">
        <v>20</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row>
    <row r="28" spans="1:32" s="23" customFormat="1">
      <c r="A28" s="314" t="s">
        <v>49</v>
      </c>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row>
    <row r="29" spans="1:32" s="23" customFormat="1">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s="23" customFormat="1">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s="23" customFormat="1">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s="23" customFormat="1">
      <c r="A32" s="314"/>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s="23" customFormat="1">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s="23" customFormat="1">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s="23" customFormat="1">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s="23" customFormat="1"/>
    <row r="37" spans="1:32" s="23" customFormat="1">
      <c r="A37" s="13" t="s">
        <v>21</v>
      </c>
      <c r="B37" s="13"/>
      <c r="C37" s="13"/>
    </row>
  </sheetData>
  <mergeCells count="32">
    <mergeCell ref="AE16:AF16"/>
    <mergeCell ref="A28:AF35"/>
    <mergeCell ref="A27:AF27"/>
    <mergeCell ref="S15:AF15"/>
    <mergeCell ref="A13:AF13"/>
    <mergeCell ref="AC16:AD16"/>
    <mergeCell ref="A23:B23"/>
    <mergeCell ref="A18:B18"/>
    <mergeCell ref="A19:B19"/>
    <mergeCell ref="A20:B20"/>
    <mergeCell ref="A21:B21"/>
    <mergeCell ref="A24:B24"/>
    <mergeCell ref="C16:D16"/>
    <mergeCell ref="E16:F16"/>
    <mergeCell ref="G16:H16"/>
    <mergeCell ref="I16:J16"/>
    <mergeCell ref="A22:B22"/>
    <mergeCell ref="Y16:Z16"/>
    <mergeCell ref="AA16:AB16"/>
    <mergeCell ref="A9:AF12"/>
    <mergeCell ref="A8:AF8"/>
    <mergeCell ref="A4:AF7"/>
    <mergeCell ref="A3:AF3"/>
    <mergeCell ref="A1:AF1"/>
    <mergeCell ref="U16:V16"/>
    <mergeCell ref="W16:X16"/>
    <mergeCell ref="O16:P16"/>
    <mergeCell ref="Q16:R16"/>
    <mergeCell ref="S16:T16"/>
    <mergeCell ref="K16:L16"/>
    <mergeCell ref="M16:N16"/>
    <mergeCell ref="A16:B17"/>
  </mergeCells>
  <hyperlinks>
    <hyperlink ref="A37" location="Titelseite!A1" display="zurück zum Inhaltsverzeichnis" xr:uid="{00000000-0004-0000-0B00-000000000000}"/>
  </hyperlinks>
  <pageMargins left="0.7" right="0.7" top="0.78740157499999996" bottom="0.78740157499999996" header="0.3" footer="0.3"/>
  <pageSetup paperSize="9" orientation="portrait" horizontalDpi="4294967293" verticalDpi="0" r:id="rId1"/>
  <ignoredErrors>
    <ignoredError sqref="C18:D18 X18" formulaRange="1"/>
    <ignoredError sqref="P18:W18 E18:L18 M18:O18" formula="1" formulaRange="1"/>
    <ignoredError sqref="Y18:AB18 AD1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7"/>
  <sheetViews>
    <sheetView zoomScaleNormal="100" workbookViewId="0">
      <selection activeCell="B1" sqref="B1"/>
    </sheetView>
  </sheetViews>
  <sheetFormatPr baseColWidth="10" defaultColWidth="11.5703125" defaultRowHeight="15"/>
  <cols>
    <col min="1" max="1" width="11.5703125" style="7"/>
    <col min="2" max="2" width="21.28515625" style="7" customWidth="1"/>
    <col min="3" max="10" width="9.7109375" style="7" hidden="1" customWidth="1"/>
    <col min="11" max="29" width="9.7109375" style="7" customWidth="1"/>
    <col min="30" max="16384" width="11.5703125" style="7"/>
  </cols>
  <sheetData>
    <row r="1" spans="1:30" ht="18.75">
      <c r="A1" s="270" t="s">
        <v>169</v>
      </c>
      <c r="B1" s="270"/>
      <c r="C1" s="270"/>
      <c r="D1" s="270"/>
      <c r="E1" s="270"/>
      <c r="F1" s="270"/>
      <c r="G1" s="270"/>
      <c r="H1" s="270"/>
      <c r="I1" s="270"/>
      <c r="J1" s="270"/>
      <c r="K1" s="270"/>
      <c r="L1" s="270"/>
      <c r="M1" s="270"/>
      <c r="N1" s="270"/>
      <c r="O1" s="270"/>
      <c r="P1" s="315"/>
      <c r="Q1" s="315"/>
      <c r="R1" s="315"/>
      <c r="S1" s="315"/>
      <c r="T1" s="315"/>
      <c r="U1" s="315"/>
      <c r="V1" s="315"/>
      <c r="W1" s="315"/>
      <c r="X1" s="315"/>
      <c r="Y1" s="315"/>
      <c r="Z1" s="315"/>
      <c r="AA1" s="315"/>
      <c r="AB1" s="315"/>
      <c r="AC1" s="315"/>
      <c r="AD1" s="315"/>
    </row>
    <row r="3" spans="1:30" ht="15.75">
      <c r="A3" s="271" t="s">
        <v>0</v>
      </c>
      <c r="B3" s="271"/>
      <c r="C3" s="271"/>
      <c r="D3" s="271"/>
      <c r="E3" s="271"/>
      <c r="F3" s="271"/>
      <c r="G3" s="271"/>
      <c r="H3" s="271"/>
      <c r="I3" s="271"/>
      <c r="J3" s="271"/>
      <c r="K3" s="271"/>
      <c r="L3" s="271"/>
      <c r="M3" s="271"/>
      <c r="N3" s="271"/>
      <c r="O3" s="271"/>
      <c r="P3" s="313"/>
      <c r="Q3" s="313"/>
      <c r="R3" s="313"/>
      <c r="S3" s="313"/>
      <c r="T3" s="313"/>
      <c r="U3" s="313"/>
      <c r="V3" s="313"/>
      <c r="W3" s="313"/>
      <c r="X3" s="313"/>
      <c r="Y3" s="313"/>
      <c r="Z3" s="313"/>
      <c r="AA3" s="313"/>
      <c r="AB3" s="313"/>
      <c r="AC3" s="313"/>
      <c r="AD3" s="313"/>
    </row>
    <row r="4" spans="1:30" ht="15" customHeight="1">
      <c r="A4" s="354" t="s">
        <v>160</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1:30">
      <c r="A5" s="354"/>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row>
    <row r="6" spans="1:30">
      <c r="A6" s="354"/>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row>
    <row r="7" spans="1:30" ht="13.9" customHeigh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row>
    <row r="8" spans="1:30" ht="15.75">
      <c r="A8" s="271" t="s">
        <v>1</v>
      </c>
      <c r="B8" s="271"/>
      <c r="C8" s="271"/>
      <c r="D8" s="271"/>
      <c r="E8" s="271"/>
      <c r="F8" s="271"/>
      <c r="G8" s="271"/>
      <c r="H8" s="271"/>
      <c r="I8" s="271"/>
      <c r="J8" s="271"/>
      <c r="K8" s="271"/>
      <c r="L8" s="271"/>
      <c r="M8" s="271"/>
      <c r="N8" s="271"/>
      <c r="O8" s="271"/>
      <c r="P8" s="271"/>
      <c r="Q8" s="271"/>
      <c r="R8" s="313"/>
      <c r="S8" s="313"/>
      <c r="T8" s="313"/>
      <c r="U8" s="313"/>
      <c r="V8" s="313"/>
      <c r="W8" s="313"/>
      <c r="X8" s="313"/>
      <c r="Y8" s="313"/>
      <c r="Z8" s="313"/>
      <c r="AA8" s="313"/>
      <c r="AB8" s="313"/>
      <c r="AC8" s="313"/>
      <c r="AD8" s="313"/>
    </row>
    <row r="9" spans="1:30" ht="15" customHeight="1">
      <c r="A9" s="354" t="s">
        <v>54</v>
      </c>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row>
    <row r="10" spans="1:30">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row>
    <row r="11" spans="1:30">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row>
    <row r="12" spans="1:30">
      <c r="A12" s="354"/>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row>
    <row r="13" spans="1:30" ht="15.75">
      <c r="A13" s="271" t="s">
        <v>2</v>
      </c>
      <c r="B13" s="271"/>
      <c r="C13" s="271"/>
      <c r="D13" s="271"/>
      <c r="E13" s="271"/>
      <c r="F13" s="271"/>
      <c r="G13" s="271"/>
      <c r="H13" s="271"/>
      <c r="I13" s="271"/>
      <c r="J13" s="271"/>
      <c r="K13" s="271"/>
      <c r="L13" s="271"/>
      <c r="M13" s="271"/>
      <c r="N13" s="271"/>
      <c r="O13" s="271"/>
      <c r="P13" s="271"/>
      <c r="Q13" s="271"/>
      <c r="R13" s="271"/>
      <c r="S13" s="271"/>
      <c r="T13" s="271"/>
      <c r="U13" s="313"/>
      <c r="V13" s="313"/>
      <c r="W13" s="313"/>
      <c r="X13" s="313"/>
      <c r="Y13" s="313"/>
      <c r="Z13" s="313"/>
      <c r="AA13" s="313"/>
      <c r="AB13" s="313"/>
      <c r="AC13" s="313"/>
      <c r="AD13" s="313"/>
    </row>
    <row r="14" spans="1:30" s="8" customFormat="1" ht="19.149999999999999" customHeight="1">
      <c r="A14" s="5"/>
      <c r="B14" s="5"/>
      <c r="C14" s="5"/>
      <c r="D14" s="5"/>
      <c r="E14" s="5"/>
    </row>
    <row r="15" spans="1:30">
      <c r="A15" s="523" t="s">
        <v>148</v>
      </c>
      <c r="B15" s="523"/>
      <c r="C15" s="523"/>
      <c r="D15" s="523"/>
      <c r="E15" s="523"/>
      <c r="F15" s="523"/>
      <c r="G15" s="523"/>
      <c r="H15" s="523"/>
      <c r="I15" s="523"/>
      <c r="J15" s="523"/>
      <c r="K15" s="523"/>
      <c r="L15" s="523"/>
      <c r="M15" s="523"/>
      <c r="N15" s="523"/>
      <c r="O15" s="523"/>
      <c r="P15" s="523"/>
      <c r="Q15" s="523"/>
      <c r="R15" s="523"/>
      <c r="S15" s="523"/>
      <c r="T15" s="523"/>
      <c r="U15" s="523"/>
      <c r="V15" s="523"/>
      <c r="W15" s="548"/>
      <c r="X15" s="548"/>
      <c r="Y15" s="548"/>
      <c r="Z15" s="548"/>
      <c r="AA15" s="548"/>
      <c r="AB15" s="548"/>
      <c r="AC15" s="548"/>
      <c r="AD15" s="548"/>
    </row>
    <row r="16" spans="1:30" s="9" customFormat="1">
      <c r="A16" s="524" t="s">
        <v>15</v>
      </c>
      <c r="B16" s="525"/>
      <c r="C16" s="402" t="s">
        <v>14</v>
      </c>
      <c r="D16" s="404"/>
      <c r="E16" s="403" t="s">
        <v>13</v>
      </c>
      <c r="F16" s="403"/>
      <c r="G16" s="402" t="s">
        <v>101</v>
      </c>
      <c r="H16" s="404"/>
      <c r="I16" s="402" t="s">
        <v>102</v>
      </c>
      <c r="J16" s="404"/>
      <c r="K16" s="402" t="s">
        <v>103</v>
      </c>
      <c r="L16" s="404"/>
      <c r="M16" s="402" t="s">
        <v>104</v>
      </c>
      <c r="N16" s="404"/>
      <c r="O16" s="402" t="s">
        <v>105</v>
      </c>
      <c r="P16" s="404"/>
      <c r="Q16" s="402" t="s">
        <v>106</v>
      </c>
      <c r="R16" s="404"/>
      <c r="S16" s="402" t="s">
        <v>107</v>
      </c>
      <c r="T16" s="404"/>
      <c r="U16" s="402" t="s">
        <v>108</v>
      </c>
      <c r="V16" s="404"/>
      <c r="W16" s="402" t="s">
        <v>109</v>
      </c>
      <c r="X16" s="404"/>
      <c r="Y16" s="402" t="s">
        <v>110</v>
      </c>
      <c r="Z16" s="404"/>
      <c r="AA16" s="402" t="s">
        <v>149</v>
      </c>
      <c r="AB16" s="501"/>
      <c r="AC16" s="402" t="s">
        <v>163</v>
      </c>
      <c r="AD16" s="501"/>
    </row>
    <row r="17" spans="1:30" ht="30">
      <c r="A17" s="526"/>
      <c r="B17" s="342"/>
      <c r="C17" s="169" t="s">
        <v>22</v>
      </c>
      <c r="D17" s="40" t="s">
        <v>41</v>
      </c>
      <c r="E17" s="169" t="s">
        <v>22</v>
      </c>
      <c r="F17" s="41" t="s">
        <v>41</v>
      </c>
      <c r="G17" s="169" t="s">
        <v>22</v>
      </c>
      <c r="H17" s="40" t="s">
        <v>41</v>
      </c>
      <c r="I17" s="169" t="s">
        <v>22</v>
      </c>
      <c r="J17" s="41" t="s">
        <v>41</v>
      </c>
      <c r="K17" s="169" t="s">
        <v>22</v>
      </c>
      <c r="L17" s="40" t="s">
        <v>41</v>
      </c>
      <c r="M17" s="169" t="s">
        <v>22</v>
      </c>
      <c r="N17" s="41" t="s">
        <v>41</v>
      </c>
      <c r="O17" s="169" t="s">
        <v>22</v>
      </c>
      <c r="P17" s="40" t="s">
        <v>41</v>
      </c>
      <c r="Q17" s="169" t="s">
        <v>22</v>
      </c>
      <c r="R17" s="41" t="s">
        <v>41</v>
      </c>
      <c r="S17" s="169" t="s">
        <v>22</v>
      </c>
      <c r="T17" s="40" t="s">
        <v>41</v>
      </c>
      <c r="U17" s="169" t="s">
        <v>22</v>
      </c>
      <c r="V17" s="40" t="s">
        <v>41</v>
      </c>
      <c r="W17" s="169" t="s">
        <v>22</v>
      </c>
      <c r="X17" s="40" t="s">
        <v>41</v>
      </c>
      <c r="Y17" s="169" t="s">
        <v>22</v>
      </c>
      <c r="Z17" s="40" t="s">
        <v>41</v>
      </c>
      <c r="AA17" s="169" t="s">
        <v>22</v>
      </c>
      <c r="AB17" s="476" t="s">
        <v>41</v>
      </c>
      <c r="AC17" s="169" t="s">
        <v>22</v>
      </c>
      <c r="AD17" s="476" t="s">
        <v>41</v>
      </c>
    </row>
    <row r="18" spans="1:30" s="10" customFormat="1" ht="20.100000000000001" customHeight="1">
      <c r="A18" s="504" t="s">
        <v>154</v>
      </c>
      <c r="B18" s="348"/>
      <c r="C18" s="170">
        <v>1177</v>
      </c>
      <c r="D18" s="171">
        <f>C18/C23*100</f>
        <v>18.859157186348341</v>
      </c>
      <c r="E18" s="172">
        <v>1246</v>
      </c>
      <c r="F18" s="173">
        <f>E18/E23*100</f>
        <v>18.391143911439116</v>
      </c>
      <c r="G18" s="174">
        <v>1281</v>
      </c>
      <c r="H18" s="171">
        <f>G18/G23*100</f>
        <v>17.608247422680414</v>
      </c>
      <c r="I18" s="172">
        <v>1316</v>
      </c>
      <c r="J18" s="173">
        <f>I18/I23*100</f>
        <v>17.453580901856764</v>
      </c>
      <c r="K18" s="174">
        <v>1444</v>
      </c>
      <c r="L18" s="171">
        <f>K18/K23*100</f>
        <v>16.318228048367047</v>
      </c>
      <c r="M18" s="172">
        <v>1544</v>
      </c>
      <c r="N18" s="173">
        <f>M18/M23*100</f>
        <v>15.978474593811445</v>
      </c>
      <c r="O18" s="174">
        <v>1616</v>
      </c>
      <c r="P18" s="171">
        <f>O18/O23*100</f>
        <v>15.584916578262128</v>
      </c>
      <c r="Q18" s="172">
        <v>1756</v>
      </c>
      <c r="R18" s="173">
        <f>Q18/Q23*100</f>
        <v>15.4768200246783</v>
      </c>
      <c r="S18" s="174">
        <v>1820</v>
      </c>
      <c r="T18" s="171">
        <f>S18/S23*100</f>
        <v>15.291547639052261</v>
      </c>
      <c r="U18" s="174">
        <v>1907</v>
      </c>
      <c r="V18" s="171">
        <f>U18/U23*100</f>
        <v>15.082252451755773</v>
      </c>
      <c r="W18" s="174">
        <v>2260</v>
      </c>
      <c r="X18" s="171">
        <f>W18/W23*100</f>
        <v>16.220483743630229</v>
      </c>
      <c r="Y18" s="174">
        <v>2327</v>
      </c>
      <c r="Z18" s="171">
        <f>Y18/Y23*100</f>
        <v>16.549320816442641</v>
      </c>
      <c r="AA18" s="174">
        <v>2294</v>
      </c>
      <c r="AB18" s="517">
        <f>AA18/AA23*100</f>
        <v>16.271811604482906</v>
      </c>
      <c r="AC18" s="174">
        <v>2311</v>
      </c>
      <c r="AD18" s="517">
        <f>AC18/AC23*100</f>
        <v>16.566308243727597</v>
      </c>
    </row>
    <row r="19" spans="1:30" s="10" customFormat="1" ht="28.5" customHeight="1">
      <c r="A19" s="504" t="s">
        <v>155</v>
      </c>
      <c r="B19" s="348"/>
      <c r="C19" s="175">
        <v>2466</v>
      </c>
      <c r="D19" s="176">
        <f>C19/C23*100</f>
        <v>39.51289857394648</v>
      </c>
      <c r="E19" s="527">
        <v>2742</v>
      </c>
      <c r="F19" s="177">
        <f>E19/E23*100</f>
        <v>40.472324723247233</v>
      </c>
      <c r="G19" s="174">
        <v>3050</v>
      </c>
      <c r="H19" s="176">
        <f>G19/G23*100</f>
        <v>41.924398625429554</v>
      </c>
      <c r="I19" s="172">
        <v>3209</v>
      </c>
      <c r="J19" s="177">
        <f>I19/I23*100</f>
        <v>42.559681697612731</v>
      </c>
      <c r="K19" s="174">
        <v>3852</v>
      </c>
      <c r="L19" s="176">
        <f>K19/K23*100</f>
        <v>43.53034241157193</v>
      </c>
      <c r="M19" s="172">
        <v>4206</v>
      </c>
      <c r="N19" s="177">
        <f>M19/M23*100</f>
        <v>43.526855013970817</v>
      </c>
      <c r="O19" s="174">
        <v>4498</v>
      </c>
      <c r="P19" s="176">
        <f>O19/O23*100</f>
        <v>43.379303693702383</v>
      </c>
      <c r="Q19" s="172">
        <v>4821</v>
      </c>
      <c r="R19" s="177">
        <f>Q19/Q23*100</f>
        <v>42.490745637228976</v>
      </c>
      <c r="S19" s="174">
        <v>4926</v>
      </c>
      <c r="T19" s="176">
        <f>S19/S23*100</f>
        <v>41.388002016467823</v>
      </c>
      <c r="U19" s="174">
        <v>5175</v>
      </c>
      <c r="V19" s="176">
        <f>U19/U23*100</f>
        <v>40.928503638089211</v>
      </c>
      <c r="W19" s="174">
        <v>5616</v>
      </c>
      <c r="X19" s="176">
        <f>W19/W23*100</f>
        <v>40.307184382401495</v>
      </c>
      <c r="Y19" s="174">
        <v>5652</v>
      </c>
      <c r="Z19" s="176">
        <f>Y19/Y23*100</f>
        <v>40.196287604011097</v>
      </c>
      <c r="AA19" s="174">
        <v>5674</v>
      </c>
      <c r="AB19" s="528">
        <f>AA19/AA23*100</f>
        <v>40.246843523904104</v>
      </c>
      <c r="AC19" s="174">
        <v>5395</v>
      </c>
      <c r="AD19" s="528">
        <f>AC19/AC23*100</f>
        <v>38.673835125448029</v>
      </c>
    </row>
    <row r="20" spans="1:30" s="10" customFormat="1" ht="20.100000000000001" customHeight="1">
      <c r="A20" s="504" t="s">
        <v>16</v>
      </c>
      <c r="B20" s="348"/>
      <c r="C20" s="170">
        <v>2221</v>
      </c>
      <c r="D20" s="171">
        <f>C20/C23*100</f>
        <v>35.587245633712541</v>
      </c>
      <c r="E20" s="527">
        <v>2416</v>
      </c>
      <c r="F20" s="173">
        <f>E20/E23*100</f>
        <v>35.660516605166052</v>
      </c>
      <c r="G20" s="174">
        <v>2557</v>
      </c>
      <c r="H20" s="171">
        <f>G20/G23*100</f>
        <v>35.147766323024058</v>
      </c>
      <c r="I20" s="172">
        <v>2663</v>
      </c>
      <c r="J20" s="173">
        <f>I20/I23*100</f>
        <v>35.318302387267906</v>
      </c>
      <c r="K20" s="174">
        <v>3154</v>
      </c>
      <c r="L20" s="171">
        <f>K20/K23*100</f>
        <v>35.642445474064864</v>
      </c>
      <c r="M20" s="172">
        <v>3509</v>
      </c>
      <c r="N20" s="173">
        <f>M20/M23*100</f>
        <v>36.313774190210083</v>
      </c>
      <c r="O20" s="174">
        <v>3840</v>
      </c>
      <c r="P20" s="171">
        <f>O20/O23*100</f>
        <v>37.033465136464457</v>
      </c>
      <c r="Q20" s="172">
        <v>4341</v>
      </c>
      <c r="R20" s="173">
        <f>Q20/Q23*100</f>
        <v>38.260179799048124</v>
      </c>
      <c r="S20" s="174">
        <v>4708</v>
      </c>
      <c r="T20" s="171">
        <f>S20/S23*100</f>
        <v>39.556377079482438</v>
      </c>
      <c r="U20" s="174">
        <v>5084</v>
      </c>
      <c r="V20" s="171">
        <f>U20/U23*100</f>
        <v>40.208794685226195</v>
      </c>
      <c r="W20" s="174">
        <v>5529</v>
      </c>
      <c r="X20" s="171">
        <f>W20/W23*100</f>
        <v>39.682767530323694</v>
      </c>
      <c r="Y20" s="174">
        <v>5619</v>
      </c>
      <c r="Z20" s="171">
        <f>Y20/Y23*100</f>
        <v>39.961595903563044</v>
      </c>
      <c r="AA20" s="174">
        <v>5609</v>
      </c>
      <c r="AB20" s="517">
        <f>AA20/AA23*100</f>
        <v>39.785785217761379</v>
      </c>
      <c r="AC20" s="174">
        <v>5699</v>
      </c>
      <c r="AD20" s="517">
        <f>AC20/AC23*100</f>
        <v>40.853046594982075</v>
      </c>
    </row>
    <row r="21" spans="1:30" s="10" customFormat="1" ht="20.100000000000001" customHeight="1">
      <c r="A21" s="504" t="s">
        <v>17</v>
      </c>
      <c r="B21" s="348"/>
      <c r="C21" s="170">
        <v>373</v>
      </c>
      <c r="D21" s="171">
        <f>C21/C23*100</f>
        <v>5.9766063130908504</v>
      </c>
      <c r="E21" s="527">
        <v>371</v>
      </c>
      <c r="F21" s="173">
        <f>E21/E23*100</f>
        <v>5.4760147601476019</v>
      </c>
      <c r="G21" s="174">
        <v>380</v>
      </c>
      <c r="H21" s="171">
        <f>G21/G23*100</f>
        <v>5.2233676975945018</v>
      </c>
      <c r="I21" s="172">
        <v>352</v>
      </c>
      <c r="J21" s="173">
        <f>I21/I23*100</f>
        <v>4.6684350132625996</v>
      </c>
      <c r="K21" s="174">
        <v>399</v>
      </c>
      <c r="L21" s="171">
        <f>K21/K23*100</f>
        <v>4.5089840659961578</v>
      </c>
      <c r="M21" s="172">
        <v>404</v>
      </c>
      <c r="N21" s="173">
        <f>M21/M23*100</f>
        <v>4.1808962020076574</v>
      </c>
      <c r="O21" s="174">
        <v>415</v>
      </c>
      <c r="P21" s="171">
        <f>O21/O23*100</f>
        <v>4.0023145915710288</v>
      </c>
      <c r="Q21" s="172">
        <v>428</v>
      </c>
      <c r="R21" s="173">
        <f>Q21/Q23*100</f>
        <v>3.7722545390445972</v>
      </c>
      <c r="S21" s="174">
        <v>448</v>
      </c>
      <c r="T21" s="171">
        <f>S21/S23*100</f>
        <v>3.7640732649974793</v>
      </c>
      <c r="U21" s="174">
        <v>478</v>
      </c>
      <c r="V21" s="171">
        <f>U21/U23*100</f>
        <v>3.7804492249288204</v>
      </c>
      <c r="W21" s="174">
        <v>528</v>
      </c>
      <c r="X21" s="171">
        <f>W21/W23*100</f>
        <v>3.7895643436445852</v>
      </c>
      <c r="Y21" s="174">
        <v>463</v>
      </c>
      <c r="Z21" s="171">
        <f>Y21/Y23*100</f>
        <v>3.2927956759832155</v>
      </c>
      <c r="AA21" s="174">
        <v>521</v>
      </c>
      <c r="AB21" s="517">
        <f>AA21/AA23*100</f>
        <v>3.69555965385161</v>
      </c>
      <c r="AC21" s="174">
        <v>545</v>
      </c>
      <c r="AD21" s="517">
        <f>AC21/AC23*100</f>
        <v>3.9068100358422937</v>
      </c>
    </row>
    <row r="22" spans="1:30" s="10" customFormat="1" ht="20.100000000000001" customHeight="1" thickBot="1">
      <c r="A22" s="529" t="s">
        <v>18</v>
      </c>
      <c r="B22" s="353"/>
      <c r="C22" s="178">
        <v>4</v>
      </c>
      <c r="D22" s="179">
        <f>C22/C23*100</f>
        <v>6.4092292901778564E-2</v>
      </c>
      <c r="E22" s="180">
        <v>0</v>
      </c>
      <c r="F22" s="181">
        <f>E22/E23*100</f>
        <v>0</v>
      </c>
      <c r="G22" s="182">
        <v>7</v>
      </c>
      <c r="H22" s="179">
        <f>G22/G23*100</f>
        <v>9.6219931271477668E-2</v>
      </c>
      <c r="I22" s="180">
        <v>0</v>
      </c>
      <c r="J22" s="181">
        <f>I22/I23*100</f>
        <v>0</v>
      </c>
      <c r="K22" s="183">
        <v>0</v>
      </c>
      <c r="L22" s="184">
        <f>K22/K23*100</f>
        <v>0</v>
      </c>
      <c r="M22" s="180">
        <v>0</v>
      </c>
      <c r="N22" s="181">
        <f>M22/M23*100</f>
        <v>0</v>
      </c>
      <c r="O22" s="183">
        <v>0</v>
      </c>
      <c r="P22" s="184">
        <f>O22/O23*100</f>
        <v>0</v>
      </c>
      <c r="Q22" s="180">
        <v>0</v>
      </c>
      <c r="R22" s="181">
        <f>Q22/Q23*100</f>
        <v>0</v>
      </c>
      <c r="S22" s="183">
        <v>0</v>
      </c>
      <c r="T22" s="184">
        <f>S22/S23*100</f>
        <v>0</v>
      </c>
      <c r="U22" s="183">
        <v>0</v>
      </c>
      <c r="V22" s="184">
        <f>U22/U23*100</f>
        <v>0</v>
      </c>
      <c r="W22" s="183">
        <v>0</v>
      </c>
      <c r="X22" s="184">
        <f>W22/W23*100</f>
        <v>0</v>
      </c>
      <c r="Y22" s="183">
        <v>0</v>
      </c>
      <c r="Z22" s="184">
        <f>Y22/Y23*100</f>
        <v>0</v>
      </c>
      <c r="AA22" s="183">
        <v>0</v>
      </c>
      <c r="AB22" s="530">
        <f>AA22/AA23*100</f>
        <v>0</v>
      </c>
      <c r="AC22" s="183">
        <v>0</v>
      </c>
      <c r="AD22" s="530">
        <f>AC22/AC23*100</f>
        <v>0</v>
      </c>
    </row>
    <row r="23" spans="1:30" s="3" customFormat="1" ht="20.100000000000001" customHeight="1" thickTop="1">
      <c r="A23" s="411" t="s">
        <v>26</v>
      </c>
      <c r="B23" s="430"/>
      <c r="C23" s="531">
        <v>6241</v>
      </c>
      <c r="D23" s="532">
        <f t="shared" ref="D23:E23" si="0">SUM(D18:D22)</f>
        <v>99.999999999999986</v>
      </c>
      <c r="E23" s="533">
        <f t="shared" si="0"/>
        <v>6775</v>
      </c>
      <c r="F23" s="534">
        <f t="shared" ref="F23:G23" si="1">SUM(F18:F22)</f>
        <v>100.00000000000001</v>
      </c>
      <c r="G23" s="535">
        <f t="shared" si="1"/>
        <v>7275</v>
      </c>
      <c r="H23" s="532">
        <f t="shared" ref="H23:I23" si="2">SUM(H18:H22)</f>
        <v>100</v>
      </c>
      <c r="I23" s="533">
        <f t="shared" si="2"/>
        <v>7540</v>
      </c>
      <c r="J23" s="534">
        <f t="shared" ref="J23:K23" si="3">SUM(J18:J22)</f>
        <v>100</v>
      </c>
      <c r="K23" s="535">
        <f t="shared" si="3"/>
        <v>8849</v>
      </c>
      <c r="L23" s="532">
        <f t="shared" ref="L23:M23" si="4">SUM(L18:L22)</f>
        <v>100</v>
      </c>
      <c r="M23" s="533">
        <f t="shared" si="4"/>
        <v>9663</v>
      </c>
      <c r="N23" s="534">
        <f t="shared" ref="N23:O23" si="5">SUM(N18:N22)</f>
        <v>100</v>
      </c>
      <c r="O23" s="535">
        <f t="shared" si="5"/>
        <v>10369</v>
      </c>
      <c r="P23" s="532">
        <f t="shared" ref="P23:Q23" si="6">SUM(P18:P22)</f>
        <v>100</v>
      </c>
      <c r="Q23" s="533">
        <f t="shared" si="6"/>
        <v>11346</v>
      </c>
      <c r="R23" s="534">
        <f t="shared" ref="R23:S23" si="7">SUM(R18:R22)</f>
        <v>99.999999999999986</v>
      </c>
      <c r="S23" s="535">
        <f t="shared" si="7"/>
        <v>11902</v>
      </c>
      <c r="T23" s="532">
        <f t="shared" ref="T23:U23" si="8">SUM(T18:T22)</f>
        <v>100</v>
      </c>
      <c r="U23" s="535">
        <f t="shared" si="8"/>
        <v>12644</v>
      </c>
      <c r="V23" s="532">
        <f t="shared" ref="V23:W23" si="9">SUM(V18:V22)</f>
        <v>100</v>
      </c>
      <c r="W23" s="535">
        <f t="shared" si="9"/>
        <v>13933</v>
      </c>
      <c r="X23" s="532">
        <f t="shared" ref="X23:Y23" si="10">SUM(X18:X22)</f>
        <v>100.00000000000001</v>
      </c>
      <c r="Y23" s="535">
        <f t="shared" si="10"/>
        <v>14061</v>
      </c>
      <c r="Z23" s="532">
        <f t="shared" ref="Z23:AA23" si="11">SUM(Z18:Z22)</f>
        <v>99.999999999999986</v>
      </c>
      <c r="AA23" s="535">
        <f t="shared" si="11"/>
        <v>14098</v>
      </c>
      <c r="AB23" s="536">
        <f t="shared" ref="AB23:AC23" si="12">SUM(AB18:AB22)</f>
        <v>100</v>
      </c>
      <c r="AC23" s="535">
        <f>SUM(AC18:AC22)</f>
        <v>13950</v>
      </c>
      <c r="AD23" s="536">
        <f t="shared" ref="AD23" si="13">SUM(AD18:AD22)</f>
        <v>100</v>
      </c>
    </row>
    <row r="27" spans="1:30" s="23" customFormat="1">
      <c r="A27" s="323" t="s">
        <v>20</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row>
    <row r="28" spans="1:30" s="23" customFormat="1">
      <c r="A28" s="314" t="s">
        <v>111</v>
      </c>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row>
    <row r="29" spans="1:30" s="23" customFormat="1">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row>
    <row r="30" spans="1:30" s="23" customFormat="1">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row>
    <row r="31" spans="1:30" s="23" customFormat="1">
      <c r="A31" s="314"/>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row>
    <row r="32" spans="1:30" s="23" customFormat="1">
      <c r="A32" s="314"/>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row>
    <row r="33" spans="1:30" s="23" customFormat="1">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row>
    <row r="34" spans="1:30" s="23" customFormat="1">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row>
    <row r="35" spans="1:30" s="23" customFormat="1">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row>
    <row r="36" spans="1:30" s="23" customFormat="1"/>
    <row r="37" spans="1:30" s="23" customFormat="1">
      <c r="A37" s="13" t="s">
        <v>21</v>
      </c>
      <c r="B37" s="13"/>
      <c r="C37" s="13"/>
    </row>
  </sheetData>
  <mergeCells count="30">
    <mergeCell ref="P3:AD3"/>
    <mergeCell ref="P1:AD1"/>
    <mergeCell ref="W15:AD15"/>
    <mergeCell ref="U13:AD13"/>
    <mergeCell ref="A9:AD12"/>
    <mergeCell ref="R8:AD8"/>
    <mergeCell ref="A4:AD7"/>
    <mergeCell ref="AC16:AD16"/>
    <mergeCell ref="A28:AD35"/>
    <mergeCell ref="A27:AD27"/>
    <mergeCell ref="AA16:AB16"/>
    <mergeCell ref="Y16:Z16"/>
    <mergeCell ref="A21:B21"/>
    <mergeCell ref="W16:X16"/>
    <mergeCell ref="U16:V16"/>
    <mergeCell ref="O16:P16"/>
    <mergeCell ref="Q16:R16"/>
    <mergeCell ref="S16:T16"/>
    <mergeCell ref="K16:L16"/>
    <mergeCell ref="M16:N16"/>
    <mergeCell ref="A16:B17"/>
    <mergeCell ref="C16:D16"/>
    <mergeCell ref="E16:F16"/>
    <mergeCell ref="G16:H16"/>
    <mergeCell ref="I16:J16"/>
    <mergeCell ref="A23:B23"/>
    <mergeCell ref="A18:B18"/>
    <mergeCell ref="A19:B19"/>
    <mergeCell ref="A20:B20"/>
    <mergeCell ref="A22:B22"/>
  </mergeCells>
  <hyperlinks>
    <hyperlink ref="A37"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5"/>
  <sheetViews>
    <sheetView zoomScaleNormal="100" workbookViewId="0">
      <selection sqref="A1:AD1"/>
    </sheetView>
  </sheetViews>
  <sheetFormatPr baseColWidth="10" defaultRowHeight="15"/>
  <cols>
    <col min="1" max="1" width="12.140625" customWidth="1"/>
    <col min="2" max="2" width="32.140625" customWidth="1"/>
    <col min="3" max="10" width="9.7109375" hidden="1" customWidth="1"/>
    <col min="11" max="46" width="9.7109375" customWidth="1"/>
  </cols>
  <sheetData>
    <row r="1" spans="1:30" ht="18.75">
      <c r="A1" s="315" t="s">
        <v>43</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row>
    <row r="2" spans="1:30">
      <c r="W2" s="6"/>
      <c r="X2" s="6"/>
    </row>
    <row r="3" spans="1:30"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row>
    <row r="4" spans="1:30">
      <c r="A4" s="314" t="s">
        <v>50</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row>
    <row r="5" spans="1:30">
      <c r="A5" s="314"/>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row>
    <row r="6" spans="1:30">
      <c r="A6" s="31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row>
    <row r="7" spans="1:30">
      <c r="A7" s="314"/>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row>
    <row r="8" spans="1:30"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row>
    <row r="9" spans="1:30" ht="15" customHeight="1">
      <c r="A9" s="312" t="s">
        <v>61</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row>
    <row r="10" spans="1:30">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row>
    <row r="11" spans="1:30">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row>
    <row r="12" spans="1:30" ht="24.75" customHeight="1">
      <c r="A12" s="312"/>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row>
    <row r="13" spans="1:30"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row>
    <row r="14" spans="1:30">
      <c r="W14" s="6"/>
      <c r="X14" s="6"/>
    </row>
    <row r="15" spans="1:30">
      <c r="A15" s="14" t="s">
        <v>137</v>
      </c>
      <c r="B15" s="14"/>
      <c r="C15" s="14"/>
      <c r="D15" s="14"/>
      <c r="E15" s="14"/>
      <c r="F15" s="14"/>
      <c r="G15" s="14"/>
      <c r="H15" s="14"/>
      <c r="I15" s="14"/>
      <c r="J15" s="11"/>
      <c r="K15" s="11"/>
      <c r="L15" s="11"/>
      <c r="M15" s="11"/>
      <c r="N15" s="11"/>
      <c r="O15" s="11"/>
      <c r="P15" s="11"/>
      <c r="Q15" s="11"/>
      <c r="R15" s="11"/>
      <c r="S15" s="11"/>
      <c r="T15" s="11"/>
      <c r="U15" s="540"/>
      <c r="V15" s="540"/>
      <c r="W15" s="540"/>
      <c r="X15" s="540"/>
      <c r="Y15" s="540"/>
      <c r="Z15" s="540"/>
      <c r="AA15" s="540"/>
      <c r="AB15" s="540"/>
      <c r="AC15" s="540"/>
      <c r="AD15" s="540"/>
    </row>
    <row r="16" spans="1:30">
      <c r="A16" s="355"/>
      <c r="B16" s="356"/>
      <c r="C16" s="357" t="s">
        <v>13</v>
      </c>
      <c r="D16" s="358"/>
      <c r="E16" s="357" t="s">
        <v>12</v>
      </c>
      <c r="F16" s="358"/>
      <c r="G16" s="357" t="s">
        <v>11</v>
      </c>
      <c r="H16" s="358"/>
      <c r="I16" s="357" t="s">
        <v>10</v>
      </c>
      <c r="J16" s="358"/>
      <c r="K16" s="357" t="s">
        <v>9</v>
      </c>
      <c r="L16" s="358"/>
      <c r="M16" s="357" t="s">
        <v>8</v>
      </c>
      <c r="N16" s="358"/>
      <c r="O16" s="357" t="s">
        <v>7</v>
      </c>
      <c r="P16" s="358"/>
      <c r="Q16" s="357" t="s">
        <v>6</v>
      </c>
      <c r="R16" s="358"/>
      <c r="S16" s="357" t="s">
        <v>5</v>
      </c>
      <c r="T16" s="358"/>
      <c r="U16" s="357" t="s">
        <v>4</v>
      </c>
      <c r="V16" s="358"/>
      <c r="W16" s="357" t="s">
        <v>73</v>
      </c>
      <c r="X16" s="358"/>
      <c r="Y16" s="357" t="s">
        <v>161</v>
      </c>
      <c r="Z16" s="358"/>
      <c r="AA16" s="357" t="s">
        <v>162</v>
      </c>
      <c r="AB16" s="359"/>
      <c r="AC16" s="357" t="s">
        <v>184</v>
      </c>
      <c r="AD16" s="359"/>
    </row>
    <row r="17" spans="1:30" ht="30">
      <c r="A17" s="360"/>
      <c r="B17" s="71"/>
      <c r="C17" s="39" t="s">
        <v>22</v>
      </c>
      <c r="D17" s="72" t="s">
        <v>41</v>
      </c>
      <c r="E17" s="39" t="s">
        <v>22</v>
      </c>
      <c r="F17" s="72" t="s">
        <v>41</v>
      </c>
      <c r="G17" s="39" t="s">
        <v>22</v>
      </c>
      <c r="H17" s="72" t="s">
        <v>41</v>
      </c>
      <c r="I17" s="39" t="s">
        <v>22</v>
      </c>
      <c r="J17" s="72" t="s">
        <v>41</v>
      </c>
      <c r="K17" s="39" t="s">
        <v>22</v>
      </c>
      <c r="L17" s="72" t="s">
        <v>41</v>
      </c>
      <c r="M17" s="39" t="s">
        <v>22</v>
      </c>
      <c r="N17" s="72" t="s">
        <v>41</v>
      </c>
      <c r="O17" s="39" t="s">
        <v>22</v>
      </c>
      <c r="P17" s="72" t="s">
        <v>41</v>
      </c>
      <c r="Q17" s="39" t="s">
        <v>22</v>
      </c>
      <c r="R17" s="72" t="s">
        <v>41</v>
      </c>
      <c r="S17" s="39" t="s">
        <v>22</v>
      </c>
      <c r="T17" s="72" t="s">
        <v>41</v>
      </c>
      <c r="U17" s="39" t="s">
        <v>22</v>
      </c>
      <c r="V17" s="72" t="s">
        <v>41</v>
      </c>
      <c r="W17" s="39" t="s">
        <v>22</v>
      </c>
      <c r="X17" s="72" t="s">
        <v>41</v>
      </c>
      <c r="Y17" s="39" t="s">
        <v>22</v>
      </c>
      <c r="Z17" s="72" t="s">
        <v>41</v>
      </c>
      <c r="AA17" s="39" t="s">
        <v>22</v>
      </c>
      <c r="AB17" s="361" t="s">
        <v>41</v>
      </c>
      <c r="AC17" s="39" t="s">
        <v>22</v>
      </c>
      <c r="AD17" s="361" t="s">
        <v>41</v>
      </c>
    </row>
    <row r="18" spans="1:30">
      <c r="A18" s="362" t="s">
        <v>23</v>
      </c>
      <c r="B18" s="328"/>
      <c r="C18" s="73">
        <v>3083</v>
      </c>
      <c r="D18" s="74">
        <v>49.3</v>
      </c>
      <c r="E18" s="73">
        <v>3146</v>
      </c>
      <c r="F18" s="74">
        <v>49.5</v>
      </c>
      <c r="G18" s="73">
        <v>3482</v>
      </c>
      <c r="H18" s="74">
        <v>53.934324659231727</v>
      </c>
      <c r="I18" s="73">
        <v>3226</v>
      </c>
      <c r="J18" s="74">
        <v>53.721898417985017</v>
      </c>
      <c r="K18" s="73">
        <v>3151</v>
      </c>
      <c r="L18" s="74">
        <v>52.621910487641955</v>
      </c>
      <c r="M18" s="73">
        <v>3064</v>
      </c>
      <c r="N18" s="74">
        <v>51.151919866444075</v>
      </c>
      <c r="O18" s="73">
        <v>3214</v>
      </c>
      <c r="P18" s="74">
        <v>52.090761750405193</v>
      </c>
      <c r="Q18" s="73">
        <v>3262</v>
      </c>
      <c r="R18" s="74">
        <v>53.3</v>
      </c>
      <c r="S18" s="75">
        <v>3485</v>
      </c>
      <c r="T18" s="76">
        <v>54.427999999999997</v>
      </c>
      <c r="U18" s="77">
        <v>3285</v>
      </c>
      <c r="V18" s="78">
        <v>59.061</v>
      </c>
      <c r="W18" s="77">
        <v>3244</v>
      </c>
      <c r="X18" s="78">
        <f>W18/W28*100</f>
        <v>55.614606548945659</v>
      </c>
      <c r="Y18" s="77">
        <v>2936</v>
      </c>
      <c r="Z18" s="78">
        <f>Y18/Y28*100</f>
        <v>55.459010200226679</v>
      </c>
      <c r="AA18" s="153">
        <f>SUM(AA19:AA20)</f>
        <v>2856</v>
      </c>
      <c r="AB18" s="363">
        <f>AA18/AA28*100</f>
        <v>53.674121405750796</v>
      </c>
      <c r="AC18" s="153">
        <f>SUM(AC19:AC20)</f>
        <v>2860</v>
      </c>
      <c r="AD18" s="363">
        <f>AC18/AC28*100</f>
        <v>51.717902350813738</v>
      </c>
    </row>
    <row r="19" spans="1:30">
      <c r="A19" s="364" t="s">
        <v>31</v>
      </c>
      <c r="B19" s="320"/>
      <c r="C19" s="79">
        <v>2483</v>
      </c>
      <c r="D19" s="80">
        <v>39.700000000000003</v>
      </c>
      <c r="E19" s="79">
        <v>2481</v>
      </c>
      <c r="F19" s="80">
        <v>39</v>
      </c>
      <c r="G19" s="79">
        <v>2598</v>
      </c>
      <c r="H19" s="80">
        <v>40.241635687732341</v>
      </c>
      <c r="I19" s="79">
        <v>2327</v>
      </c>
      <c r="J19" s="80">
        <v>38.751040799333886</v>
      </c>
      <c r="K19" s="79">
        <v>2332</v>
      </c>
      <c r="L19" s="80">
        <v>38.944555778223112</v>
      </c>
      <c r="M19" s="79">
        <v>2149</v>
      </c>
      <c r="N19" s="80">
        <v>35.876460767946575</v>
      </c>
      <c r="O19" s="79">
        <v>2287</v>
      </c>
      <c r="P19" s="80">
        <v>37.066450567260937</v>
      </c>
      <c r="Q19" s="79">
        <v>2365</v>
      </c>
      <c r="R19" s="80">
        <v>38.700000000000003</v>
      </c>
      <c r="S19" s="79">
        <v>2456</v>
      </c>
      <c r="T19" s="80">
        <v>38.356999999999999</v>
      </c>
      <c r="U19" s="81">
        <v>2277</v>
      </c>
      <c r="V19" s="82">
        <v>40.939</v>
      </c>
      <c r="W19" s="81">
        <v>2095</v>
      </c>
      <c r="X19" s="82">
        <f>W19/W28*100</f>
        <v>35.916338076461514</v>
      </c>
      <c r="Y19" s="81">
        <v>1966</v>
      </c>
      <c r="Z19" s="82">
        <f>Y19/Y28*100</f>
        <v>37.136380808462413</v>
      </c>
      <c r="AA19" s="79">
        <v>1986</v>
      </c>
      <c r="AB19" s="365">
        <f>AA19/AA28*100</f>
        <v>37.323811313662844</v>
      </c>
      <c r="AC19" s="79">
        <v>2016</v>
      </c>
      <c r="AD19" s="365">
        <f>AC19/AC28*100</f>
        <v>36.455696202531648</v>
      </c>
    </row>
    <row r="20" spans="1:30">
      <c r="A20" s="364" t="s">
        <v>32</v>
      </c>
      <c r="B20" s="320"/>
      <c r="C20" s="83">
        <v>600</v>
      </c>
      <c r="D20" s="84">
        <v>9.6</v>
      </c>
      <c r="E20" s="83">
        <v>665</v>
      </c>
      <c r="F20" s="84">
        <v>10.5</v>
      </c>
      <c r="G20" s="83">
        <v>884</v>
      </c>
      <c r="H20" s="84">
        <v>13.692688971499381</v>
      </c>
      <c r="I20" s="83">
        <v>899</v>
      </c>
      <c r="J20" s="84">
        <v>14.970857618651124</v>
      </c>
      <c r="K20" s="83">
        <v>819</v>
      </c>
      <c r="L20" s="84">
        <v>13.677354709418838</v>
      </c>
      <c r="M20" s="83">
        <v>915</v>
      </c>
      <c r="N20" s="84">
        <v>15.275459098497496</v>
      </c>
      <c r="O20" s="83">
        <v>927</v>
      </c>
      <c r="P20" s="84">
        <v>15.024311183144246</v>
      </c>
      <c r="Q20" s="83">
        <v>897</v>
      </c>
      <c r="R20" s="84">
        <v>14.7</v>
      </c>
      <c r="S20" s="83">
        <v>1029</v>
      </c>
      <c r="T20" s="84">
        <v>16.071000000000002</v>
      </c>
      <c r="U20" s="85">
        <v>1008</v>
      </c>
      <c r="V20" s="86">
        <v>18.123000000000001</v>
      </c>
      <c r="W20" s="85">
        <v>1149</v>
      </c>
      <c r="X20" s="86">
        <f>W20/W28*100</f>
        <v>19.698268472484141</v>
      </c>
      <c r="Y20" s="85">
        <v>970</v>
      </c>
      <c r="Z20" s="86">
        <f>Y20/Y28*100</f>
        <v>18.322629391764263</v>
      </c>
      <c r="AA20" s="83">
        <v>870</v>
      </c>
      <c r="AB20" s="366">
        <f>AA20/AA28*100</f>
        <v>16.350310092087952</v>
      </c>
      <c r="AC20" s="83">
        <v>844</v>
      </c>
      <c r="AD20" s="366">
        <f>AC20/AC28*100</f>
        <v>15.262206148282099</v>
      </c>
    </row>
    <row r="21" spans="1:30">
      <c r="A21" s="362" t="s">
        <v>24</v>
      </c>
      <c r="B21" s="328"/>
      <c r="C21" s="87">
        <v>2356</v>
      </c>
      <c r="D21" s="88">
        <v>37.700000000000003</v>
      </c>
      <c r="E21" s="87">
        <v>2386</v>
      </c>
      <c r="F21" s="88">
        <v>37.5</v>
      </c>
      <c r="G21" s="87">
        <v>2186</v>
      </c>
      <c r="H21" s="88">
        <v>33.85997521685254</v>
      </c>
      <c r="I21" s="87">
        <v>2118</v>
      </c>
      <c r="J21" s="88">
        <v>35.270607826810988</v>
      </c>
      <c r="K21" s="87">
        <v>2118</v>
      </c>
      <c r="L21" s="88">
        <v>35.370741482965933</v>
      </c>
      <c r="M21" s="87">
        <v>2133</v>
      </c>
      <c r="N21" s="88">
        <v>35.609348914858096</v>
      </c>
      <c r="O21" s="87">
        <v>1980</v>
      </c>
      <c r="P21" s="88">
        <v>32.090761750405186</v>
      </c>
      <c r="Q21" s="87">
        <v>2028</v>
      </c>
      <c r="R21" s="88">
        <v>33.1</v>
      </c>
      <c r="S21" s="87">
        <v>2155</v>
      </c>
      <c r="T21" s="88">
        <v>33.655999999999999</v>
      </c>
      <c r="U21" s="89">
        <v>1680</v>
      </c>
      <c r="V21" s="90">
        <v>30.204999999999998</v>
      </c>
      <c r="W21" s="89">
        <v>2057</v>
      </c>
      <c r="X21" s="90">
        <f>W21/W28*100</f>
        <v>35.264872278415908</v>
      </c>
      <c r="Y21" s="89">
        <f>Y22+Y23</f>
        <v>1846</v>
      </c>
      <c r="Z21" s="90">
        <f>Y21/Y28*100</f>
        <v>34.869663770306012</v>
      </c>
      <c r="AA21" s="153">
        <f>SUM(AA22:AA23)</f>
        <v>1932</v>
      </c>
      <c r="AB21" s="367">
        <f>AA21/AA28*100</f>
        <v>36.308964480360835</v>
      </c>
      <c r="AC21" s="153">
        <f>SUM(AC22:AC23)</f>
        <v>2103</v>
      </c>
      <c r="AD21" s="367">
        <f>AC21/AC28*100</f>
        <v>38.028933092224229</v>
      </c>
    </row>
    <row r="22" spans="1:30">
      <c r="A22" s="364" t="s">
        <v>33</v>
      </c>
      <c r="B22" s="320"/>
      <c r="C22" s="91">
        <v>1964</v>
      </c>
      <c r="D22" s="92">
        <v>31.4</v>
      </c>
      <c r="E22" s="91">
        <v>1979</v>
      </c>
      <c r="F22" s="92">
        <v>31.1</v>
      </c>
      <c r="G22" s="91">
        <v>1725</v>
      </c>
      <c r="H22" s="92">
        <v>26.719330855018587</v>
      </c>
      <c r="I22" s="93">
        <v>1647</v>
      </c>
      <c r="J22" s="92">
        <v>27.427144046627809</v>
      </c>
      <c r="K22" s="91">
        <v>1636</v>
      </c>
      <c r="L22" s="92">
        <v>27.321309285237138</v>
      </c>
      <c r="M22" s="91">
        <v>1701</v>
      </c>
      <c r="N22" s="92">
        <v>28.397328881469114</v>
      </c>
      <c r="O22" s="91">
        <v>1544</v>
      </c>
      <c r="P22" s="92">
        <v>25.024311183144249</v>
      </c>
      <c r="Q22" s="91">
        <v>1602</v>
      </c>
      <c r="R22" s="92">
        <v>26.2</v>
      </c>
      <c r="S22" s="91">
        <v>1713</v>
      </c>
      <c r="T22" s="92">
        <v>26.753</v>
      </c>
      <c r="U22" s="93">
        <v>1234</v>
      </c>
      <c r="V22" s="82">
        <v>22.186</v>
      </c>
      <c r="W22" s="93">
        <v>1680</v>
      </c>
      <c r="X22" s="82">
        <f>W22/W28*100</f>
        <v>28.801645808331905</v>
      </c>
      <c r="Y22" s="93">
        <v>1455</v>
      </c>
      <c r="Z22" s="82">
        <f>Y22/Y28*100</f>
        <v>27.483944087646396</v>
      </c>
      <c r="AA22" s="91">
        <v>1540</v>
      </c>
      <c r="AB22" s="365">
        <f>AA22/AA28*100</f>
        <v>28.941928208983274</v>
      </c>
      <c r="AC22" s="91">
        <v>1729</v>
      </c>
      <c r="AD22" s="365">
        <f>AC22/AC28*100</f>
        <v>31.265822784810126</v>
      </c>
    </row>
    <row r="23" spans="1:30">
      <c r="A23" s="368" t="s">
        <v>34</v>
      </c>
      <c r="B23" s="331"/>
      <c r="C23" s="61">
        <v>392</v>
      </c>
      <c r="D23" s="62">
        <v>6.3</v>
      </c>
      <c r="E23" s="63">
        <v>407</v>
      </c>
      <c r="F23" s="62">
        <v>6.4</v>
      </c>
      <c r="G23" s="63">
        <v>461</v>
      </c>
      <c r="H23" s="62">
        <v>7.140644361833953</v>
      </c>
      <c r="I23" s="63">
        <v>471</v>
      </c>
      <c r="J23" s="62">
        <v>7.843463780183181</v>
      </c>
      <c r="K23" s="63">
        <v>482</v>
      </c>
      <c r="L23" s="62">
        <v>8.049432197728791</v>
      </c>
      <c r="M23" s="63">
        <v>432</v>
      </c>
      <c r="N23" s="62">
        <v>7.2120200333889812</v>
      </c>
      <c r="O23" s="63">
        <v>436</v>
      </c>
      <c r="P23" s="62">
        <v>7.0664505672609401</v>
      </c>
      <c r="Q23" s="63">
        <v>426</v>
      </c>
      <c r="R23" s="62">
        <v>7</v>
      </c>
      <c r="S23" s="94">
        <v>442</v>
      </c>
      <c r="T23" s="95">
        <v>6.9029999999999996</v>
      </c>
      <c r="U23" s="96">
        <v>446</v>
      </c>
      <c r="V23" s="86">
        <v>8.0190000000000001</v>
      </c>
      <c r="W23" s="96">
        <v>377</v>
      </c>
      <c r="X23" s="86">
        <f>W23/W28*100</f>
        <v>6.4632264700840043</v>
      </c>
      <c r="Y23" s="96">
        <v>391</v>
      </c>
      <c r="Z23" s="86">
        <f>Y23/Y28*100</f>
        <v>7.385719682659615</v>
      </c>
      <c r="AA23" s="39">
        <v>392</v>
      </c>
      <c r="AB23" s="366">
        <f>AA23/AA28*100</f>
        <v>7.367036271377561</v>
      </c>
      <c r="AC23" s="39">
        <v>374</v>
      </c>
      <c r="AD23" s="366">
        <f>AC23/AC28*100</f>
        <v>6.763110307414105</v>
      </c>
    </row>
    <row r="24" spans="1:30">
      <c r="A24" s="362" t="s">
        <v>25</v>
      </c>
      <c r="B24" s="329"/>
      <c r="C24" s="97">
        <v>818</v>
      </c>
      <c r="D24" s="98">
        <v>13.1</v>
      </c>
      <c r="E24" s="77">
        <v>827</v>
      </c>
      <c r="F24" s="98">
        <v>13</v>
      </c>
      <c r="G24" s="77">
        <v>788</v>
      </c>
      <c r="H24" s="98">
        <v>12.205700123915737</v>
      </c>
      <c r="I24" s="77">
        <v>661</v>
      </c>
      <c r="J24" s="98">
        <v>11.007493755203997</v>
      </c>
      <c r="K24" s="77">
        <v>719</v>
      </c>
      <c r="L24" s="98">
        <v>12.007348029392118</v>
      </c>
      <c r="M24" s="77">
        <v>793</v>
      </c>
      <c r="N24" s="98">
        <v>13.238731218697829</v>
      </c>
      <c r="O24" s="77">
        <v>976</v>
      </c>
      <c r="P24" s="98">
        <v>15.818476499189627</v>
      </c>
      <c r="Q24" s="77">
        <v>828</v>
      </c>
      <c r="R24" s="98">
        <v>13.5</v>
      </c>
      <c r="S24" s="77">
        <v>763</v>
      </c>
      <c r="T24" s="98">
        <v>11.916</v>
      </c>
      <c r="U24" s="77">
        <v>597</v>
      </c>
      <c r="V24" s="78">
        <v>10.734</v>
      </c>
      <c r="W24" s="77">
        <v>532</v>
      </c>
      <c r="X24" s="78">
        <f>W24/W28*100</f>
        <v>9.120521172638437</v>
      </c>
      <c r="Y24" s="77">
        <f>Y25+Y26+Y27</f>
        <v>512</v>
      </c>
      <c r="Z24" s="78">
        <f>Y24/Y28*100</f>
        <v>9.6713260294673216</v>
      </c>
      <c r="AA24" s="153">
        <f>SUM(AA25:AA27)</f>
        <v>533</v>
      </c>
      <c r="AB24" s="363">
        <f>AA24/AA28*100</f>
        <v>10.016914113888367</v>
      </c>
      <c r="AC24" s="153">
        <f>SUM(AC25:AC27)</f>
        <v>567</v>
      </c>
      <c r="AD24" s="363">
        <f>AC24/AC28*100</f>
        <v>10.253164556962027</v>
      </c>
    </row>
    <row r="25" spans="1:30">
      <c r="A25" s="364" t="s">
        <v>37</v>
      </c>
      <c r="B25" s="320"/>
      <c r="C25" s="99">
        <v>167</v>
      </c>
      <c r="D25" s="100">
        <v>2.7</v>
      </c>
      <c r="E25" s="101">
        <v>158</v>
      </c>
      <c r="F25" s="102">
        <v>2.5</v>
      </c>
      <c r="G25" s="103">
        <v>164</v>
      </c>
      <c r="H25" s="100">
        <v>2.5402726146220571</v>
      </c>
      <c r="I25" s="101">
        <v>152</v>
      </c>
      <c r="J25" s="100">
        <v>2.5312239800166525</v>
      </c>
      <c r="K25" s="101">
        <v>127</v>
      </c>
      <c r="L25" s="100">
        <v>2.1209084836339342</v>
      </c>
      <c r="M25" s="101">
        <v>121</v>
      </c>
      <c r="N25" s="102">
        <v>2.020033388981636</v>
      </c>
      <c r="O25" s="103">
        <v>141</v>
      </c>
      <c r="P25" s="100">
        <v>2.2852512155591573</v>
      </c>
      <c r="Q25" s="101">
        <v>132</v>
      </c>
      <c r="R25" s="100">
        <v>2.2000000000000002</v>
      </c>
      <c r="S25" s="101">
        <v>142</v>
      </c>
      <c r="T25" s="102">
        <v>2.218</v>
      </c>
      <c r="U25" s="103">
        <v>129</v>
      </c>
      <c r="V25" s="104">
        <v>2.319</v>
      </c>
      <c r="W25" s="103">
        <v>161</v>
      </c>
      <c r="X25" s="104">
        <f>W25/W28*100</f>
        <v>2.760157723298474</v>
      </c>
      <c r="Y25" s="103">
        <v>55</v>
      </c>
      <c r="Z25" s="104">
        <f>Y25/Y28*100</f>
        <v>1.0389119758216849</v>
      </c>
      <c r="AA25" s="101">
        <v>35</v>
      </c>
      <c r="AB25" s="369">
        <f>AA25/AA28*100</f>
        <v>0.65777109565871072</v>
      </c>
      <c r="AC25" s="101">
        <v>44</v>
      </c>
      <c r="AD25" s="369">
        <f>AC25/AC28*100</f>
        <v>0.79566003616636538</v>
      </c>
    </row>
    <row r="26" spans="1:30">
      <c r="A26" s="364" t="s">
        <v>35</v>
      </c>
      <c r="B26" s="320"/>
      <c r="C26" s="57">
        <v>107</v>
      </c>
      <c r="D26" s="58">
        <v>1.7</v>
      </c>
      <c r="E26" s="57">
        <v>92</v>
      </c>
      <c r="F26" s="58">
        <v>1.4</v>
      </c>
      <c r="G26" s="57">
        <v>80</v>
      </c>
      <c r="H26" s="58">
        <v>1.2391573729863694</v>
      </c>
      <c r="I26" s="57">
        <v>78</v>
      </c>
      <c r="J26" s="58">
        <v>1.2989175686927561</v>
      </c>
      <c r="K26" s="57">
        <v>82</v>
      </c>
      <c r="L26" s="58">
        <v>1.3694054776219104</v>
      </c>
      <c r="M26" s="57">
        <v>82</v>
      </c>
      <c r="N26" s="58">
        <v>1.3689482470784642</v>
      </c>
      <c r="O26" s="57">
        <v>75</v>
      </c>
      <c r="P26" s="58">
        <v>1.2155591572123177</v>
      </c>
      <c r="Q26" s="57">
        <v>69</v>
      </c>
      <c r="R26" s="58">
        <v>1.1000000000000001</v>
      </c>
      <c r="S26" s="105">
        <v>58</v>
      </c>
      <c r="T26" s="106">
        <v>0.90600000000000003</v>
      </c>
      <c r="U26" s="107">
        <v>61</v>
      </c>
      <c r="V26" s="82">
        <v>1.097</v>
      </c>
      <c r="W26" s="107">
        <v>61</v>
      </c>
      <c r="X26" s="82">
        <f>W26/W28*100</f>
        <v>1.045774044231099</v>
      </c>
      <c r="Y26" s="107">
        <v>4</v>
      </c>
      <c r="Z26" s="82">
        <f>Y26/Y28*100</f>
        <v>7.555723460521345E-2</v>
      </c>
      <c r="AA26" s="105">
        <v>4</v>
      </c>
      <c r="AB26" s="365">
        <f>AA26/AA28*100</f>
        <v>7.517383950385266E-2</v>
      </c>
      <c r="AC26" s="105">
        <v>2</v>
      </c>
      <c r="AD26" s="365">
        <f>AC26/AC28*100</f>
        <v>3.6166365280289332E-2</v>
      </c>
    </row>
    <row r="27" spans="1:30" ht="15.75" thickBot="1">
      <c r="A27" s="370" t="s">
        <v>36</v>
      </c>
      <c r="B27" s="322"/>
      <c r="C27" s="108">
        <v>544</v>
      </c>
      <c r="D27" s="109">
        <v>8.6999999999999993</v>
      </c>
      <c r="E27" s="108">
        <v>577</v>
      </c>
      <c r="F27" s="109">
        <v>9.1</v>
      </c>
      <c r="G27" s="108">
        <v>544</v>
      </c>
      <c r="H27" s="109">
        <v>8.4262701363073109</v>
      </c>
      <c r="I27" s="108">
        <v>431</v>
      </c>
      <c r="J27" s="109">
        <v>7.1773522064945876</v>
      </c>
      <c r="K27" s="108">
        <v>510</v>
      </c>
      <c r="L27" s="109">
        <v>8.5170340681362724</v>
      </c>
      <c r="M27" s="108">
        <v>590</v>
      </c>
      <c r="N27" s="109">
        <v>9.8497495826377293</v>
      </c>
      <c r="O27" s="108">
        <v>760</v>
      </c>
      <c r="P27" s="109">
        <v>12.317666126418152</v>
      </c>
      <c r="Q27" s="108">
        <v>627</v>
      </c>
      <c r="R27" s="109">
        <v>10.199999999999999</v>
      </c>
      <c r="S27" s="108">
        <v>563</v>
      </c>
      <c r="T27" s="109">
        <v>8.7929999999999993</v>
      </c>
      <c r="U27" s="110">
        <v>407</v>
      </c>
      <c r="V27" s="111">
        <v>7.3179999999999996</v>
      </c>
      <c r="W27" s="110">
        <v>310</v>
      </c>
      <c r="X27" s="111">
        <f>W27/W28*100</f>
        <v>5.3145894051088636</v>
      </c>
      <c r="Y27" s="110">
        <v>453</v>
      </c>
      <c r="Z27" s="111">
        <f>Y27/Y28*100</f>
        <v>8.5568568190404228</v>
      </c>
      <c r="AA27" s="108">
        <v>494</v>
      </c>
      <c r="AB27" s="371">
        <f>AA27/AA28*100</f>
        <v>9.2839691787258047</v>
      </c>
      <c r="AC27" s="108">
        <v>521</v>
      </c>
      <c r="AD27" s="371">
        <f>AC27/AC28*100</f>
        <v>9.4213381555153717</v>
      </c>
    </row>
    <row r="28" spans="1:30" ht="15.75" thickTop="1">
      <c r="A28" s="372" t="s">
        <v>26</v>
      </c>
      <c r="B28" s="373"/>
      <c r="C28" s="374">
        <v>6257</v>
      </c>
      <c r="D28" s="375">
        <v>100</v>
      </c>
      <c r="E28" s="374">
        <v>6359</v>
      </c>
      <c r="F28" s="375">
        <v>100</v>
      </c>
      <c r="G28" s="374">
        <v>6456</v>
      </c>
      <c r="H28" s="375">
        <v>100</v>
      </c>
      <c r="I28" s="374">
        <v>6005</v>
      </c>
      <c r="J28" s="375">
        <v>100</v>
      </c>
      <c r="K28" s="374">
        <v>5988</v>
      </c>
      <c r="L28" s="375">
        <v>100</v>
      </c>
      <c r="M28" s="374">
        <v>5990</v>
      </c>
      <c r="N28" s="375">
        <v>100</v>
      </c>
      <c r="O28" s="374">
        <v>6170</v>
      </c>
      <c r="P28" s="375">
        <v>100</v>
      </c>
      <c r="Q28" s="374">
        <v>6118</v>
      </c>
      <c r="R28" s="375">
        <v>100</v>
      </c>
      <c r="S28" s="376">
        <v>6403</v>
      </c>
      <c r="T28" s="377">
        <v>100</v>
      </c>
      <c r="U28" s="378">
        <v>5562</v>
      </c>
      <c r="V28" s="379">
        <v>100</v>
      </c>
      <c r="W28" s="378">
        <f>W18+W21+W24</f>
        <v>5833</v>
      </c>
      <c r="X28" s="379">
        <v>100</v>
      </c>
      <c r="Y28" s="378">
        <f>Y18+Y21+Y24</f>
        <v>5294</v>
      </c>
      <c r="Z28" s="379">
        <v>100</v>
      </c>
      <c r="AA28" s="380">
        <f>AA18+AA21+AA24</f>
        <v>5321</v>
      </c>
      <c r="AB28" s="381">
        <v>100</v>
      </c>
      <c r="AC28" s="380">
        <f>AC18+AC21+AC24</f>
        <v>5530</v>
      </c>
      <c r="AD28" s="381">
        <v>100</v>
      </c>
    </row>
    <row r="29" spans="1:30">
      <c r="A29" s="15"/>
      <c r="B29" s="15"/>
      <c r="C29" s="12"/>
      <c r="D29" s="12"/>
      <c r="E29" s="12"/>
      <c r="F29" s="12"/>
      <c r="G29" s="12"/>
      <c r="H29" s="12"/>
      <c r="I29" s="12"/>
      <c r="J29" s="12"/>
      <c r="K29" s="12"/>
      <c r="L29" s="12"/>
      <c r="M29" s="12"/>
      <c r="N29" s="12"/>
      <c r="O29" s="12"/>
      <c r="P29" s="65"/>
      <c r="Q29" s="12"/>
      <c r="R29" s="12"/>
      <c r="S29" s="12"/>
      <c r="T29" s="12"/>
      <c r="U29" s="12"/>
      <c r="V29" s="66"/>
      <c r="X29" s="67"/>
      <c r="Y29" s="23"/>
      <c r="Z29" s="67"/>
      <c r="AA29" s="23"/>
      <c r="AB29" s="67"/>
    </row>
    <row r="30" spans="1:30">
      <c r="A30" s="15"/>
      <c r="B30" s="15"/>
      <c r="C30" s="15"/>
      <c r="D30" s="12"/>
      <c r="E30" s="12"/>
      <c r="F30" s="12"/>
      <c r="G30" s="12"/>
      <c r="H30" s="12"/>
      <c r="I30" s="12"/>
      <c r="J30" s="12"/>
      <c r="K30" s="12"/>
      <c r="L30" s="12"/>
      <c r="M30" s="12"/>
      <c r="N30" s="12"/>
      <c r="O30" s="12"/>
      <c r="P30" s="12"/>
      <c r="Q30" s="12"/>
      <c r="R30" s="12"/>
      <c r="S30" s="12"/>
      <c r="T30" s="12"/>
      <c r="U30" s="12"/>
      <c r="V30" s="12"/>
      <c r="Y30" s="23"/>
      <c r="Z30" s="23"/>
      <c r="AA30" s="23"/>
      <c r="AB30" s="23"/>
    </row>
    <row r="31" spans="1:30">
      <c r="A31" s="14" t="s">
        <v>136</v>
      </c>
      <c r="B31" s="14"/>
      <c r="C31" s="16"/>
      <c r="D31" s="17"/>
      <c r="E31" s="17"/>
      <c r="F31" s="17"/>
      <c r="G31" s="17"/>
      <c r="H31" s="17"/>
      <c r="I31" s="17"/>
      <c r="J31" s="17"/>
      <c r="K31" s="17"/>
      <c r="L31" s="17"/>
      <c r="M31" s="17"/>
      <c r="N31" s="17"/>
      <c r="O31" s="17"/>
      <c r="P31" s="17"/>
      <c r="Q31" s="17"/>
      <c r="R31" s="541"/>
      <c r="S31" s="541"/>
      <c r="T31" s="541"/>
      <c r="U31" s="541"/>
      <c r="V31" s="541"/>
      <c r="W31" s="541"/>
      <c r="X31" s="541"/>
      <c r="Y31" s="541"/>
      <c r="Z31" s="541"/>
      <c r="AA31" s="541"/>
      <c r="AB31" s="541"/>
      <c r="AC31" s="541"/>
      <c r="AD31" s="541"/>
    </row>
    <row r="32" spans="1:30">
      <c r="A32" s="382"/>
      <c r="B32" s="383"/>
      <c r="C32" s="357" t="s">
        <v>13</v>
      </c>
      <c r="D32" s="358"/>
      <c r="E32" s="357" t="s">
        <v>12</v>
      </c>
      <c r="F32" s="358"/>
      <c r="G32" s="357" t="s">
        <v>11</v>
      </c>
      <c r="H32" s="358"/>
      <c r="I32" s="357" t="s">
        <v>10</v>
      </c>
      <c r="J32" s="358"/>
      <c r="K32" s="357" t="s">
        <v>9</v>
      </c>
      <c r="L32" s="358"/>
      <c r="M32" s="357" t="s">
        <v>8</v>
      </c>
      <c r="N32" s="358"/>
      <c r="O32" s="357" t="s">
        <v>7</v>
      </c>
      <c r="P32" s="358"/>
      <c r="Q32" s="357" t="s">
        <v>6</v>
      </c>
      <c r="R32" s="358"/>
      <c r="S32" s="357" t="s">
        <v>5</v>
      </c>
      <c r="T32" s="358"/>
      <c r="U32" s="357" t="s">
        <v>4</v>
      </c>
      <c r="V32" s="358"/>
      <c r="W32" s="357" t="s">
        <v>73</v>
      </c>
      <c r="X32" s="358"/>
      <c r="Y32" s="357" t="s">
        <v>161</v>
      </c>
      <c r="Z32" s="358"/>
      <c r="AA32" s="357" t="s">
        <v>162</v>
      </c>
      <c r="AB32" s="358"/>
      <c r="AC32" s="405" t="s">
        <v>184</v>
      </c>
      <c r="AD32" s="359"/>
    </row>
    <row r="33" spans="1:30" ht="30">
      <c r="A33" s="384"/>
      <c r="B33" s="113"/>
      <c r="C33" s="39" t="s">
        <v>22</v>
      </c>
      <c r="D33" s="72" t="s">
        <v>41</v>
      </c>
      <c r="E33" s="39" t="s">
        <v>22</v>
      </c>
      <c r="F33" s="72" t="s">
        <v>41</v>
      </c>
      <c r="G33" s="39" t="s">
        <v>22</v>
      </c>
      <c r="H33" s="72" t="s">
        <v>41</v>
      </c>
      <c r="I33" s="39" t="s">
        <v>22</v>
      </c>
      <c r="J33" s="72" t="s">
        <v>41</v>
      </c>
      <c r="K33" s="39" t="s">
        <v>22</v>
      </c>
      <c r="L33" s="72" t="s">
        <v>41</v>
      </c>
      <c r="M33" s="39" t="s">
        <v>22</v>
      </c>
      <c r="N33" s="72" t="s">
        <v>41</v>
      </c>
      <c r="O33" s="39" t="s">
        <v>22</v>
      </c>
      <c r="P33" s="72" t="s">
        <v>41</v>
      </c>
      <c r="Q33" s="39" t="s">
        <v>22</v>
      </c>
      <c r="R33" s="72" t="s">
        <v>41</v>
      </c>
      <c r="S33" s="39" t="s">
        <v>22</v>
      </c>
      <c r="T33" s="72" t="s">
        <v>41</v>
      </c>
      <c r="U33" s="39" t="s">
        <v>22</v>
      </c>
      <c r="V33" s="72" t="s">
        <v>41</v>
      </c>
      <c r="W33" s="39" t="s">
        <v>22</v>
      </c>
      <c r="X33" s="72" t="s">
        <v>41</v>
      </c>
      <c r="Y33" s="39" t="s">
        <v>22</v>
      </c>
      <c r="Z33" s="72" t="s">
        <v>41</v>
      </c>
      <c r="AA33" s="39" t="s">
        <v>22</v>
      </c>
      <c r="AB33" s="72" t="s">
        <v>41</v>
      </c>
      <c r="AC33" s="96" t="s">
        <v>22</v>
      </c>
      <c r="AD33" s="361" t="s">
        <v>41</v>
      </c>
    </row>
    <row r="34" spans="1:30" ht="30">
      <c r="A34" s="385" t="s">
        <v>30</v>
      </c>
      <c r="B34" s="197" t="s">
        <v>113</v>
      </c>
      <c r="C34" s="202">
        <v>6257</v>
      </c>
      <c r="D34" s="118">
        <v>100</v>
      </c>
      <c r="E34" s="119">
        <v>6359</v>
      </c>
      <c r="F34" s="120">
        <v>100</v>
      </c>
      <c r="G34" s="277">
        <v>6456</v>
      </c>
      <c r="H34" s="278">
        <v>100</v>
      </c>
      <c r="I34" s="275">
        <v>6005</v>
      </c>
      <c r="J34" s="276">
        <v>100</v>
      </c>
      <c r="K34" s="275">
        <v>5988</v>
      </c>
      <c r="L34" s="276">
        <v>100</v>
      </c>
      <c r="M34" s="275">
        <v>5990</v>
      </c>
      <c r="N34" s="276">
        <v>100</v>
      </c>
      <c r="O34" s="275">
        <v>6170</v>
      </c>
      <c r="P34" s="276">
        <v>100</v>
      </c>
      <c r="Q34" s="275">
        <v>6118</v>
      </c>
      <c r="R34" s="276">
        <v>100</v>
      </c>
      <c r="S34" s="275">
        <v>6403</v>
      </c>
      <c r="T34" s="276">
        <v>100</v>
      </c>
      <c r="U34" s="275">
        <v>5562</v>
      </c>
      <c r="V34" s="276">
        <v>100</v>
      </c>
      <c r="W34" s="277">
        <f t="shared" ref="W34:AB34" si="0">SUM(W35:W37)</f>
        <v>5833</v>
      </c>
      <c r="X34" s="276">
        <f t="shared" si="0"/>
        <v>100</v>
      </c>
      <c r="Y34" s="277">
        <f t="shared" si="0"/>
        <v>5294</v>
      </c>
      <c r="Z34" s="276">
        <f t="shared" si="0"/>
        <v>100.00000000000001</v>
      </c>
      <c r="AA34" s="277">
        <v>5321</v>
      </c>
      <c r="AB34" s="276">
        <f t="shared" si="0"/>
        <v>100</v>
      </c>
      <c r="AC34" s="89">
        <f>SUM(AC35:AC37)</f>
        <v>5530</v>
      </c>
      <c r="AD34" s="386">
        <f t="shared" ref="AD34" si="1">SUM(AD35:AD37)</f>
        <v>100</v>
      </c>
    </row>
    <row r="35" spans="1:30" ht="15" customHeight="1">
      <c r="A35" s="387"/>
      <c r="B35" s="198" t="s">
        <v>114</v>
      </c>
      <c r="C35" s="203">
        <v>3083</v>
      </c>
      <c r="D35" s="115">
        <v>49.3</v>
      </c>
      <c r="E35" s="79">
        <v>3146</v>
      </c>
      <c r="F35" s="80">
        <v>49.5</v>
      </c>
      <c r="G35" s="81">
        <v>3482</v>
      </c>
      <c r="H35" s="115">
        <v>53.934324659231727</v>
      </c>
      <c r="I35" s="79">
        <v>3226</v>
      </c>
      <c r="J35" s="80">
        <v>53.721898417985017</v>
      </c>
      <c r="K35" s="79">
        <v>3151</v>
      </c>
      <c r="L35" s="80">
        <v>52.621910487641955</v>
      </c>
      <c r="M35" s="79">
        <v>3064</v>
      </c>
      <c r="N35" s="80">
        <v>51.151919866444075</v>
      </c>
      <c r="O35" s="79">
        <v>3214</v>
      </c>
      <c r="P35" s="80">
        <v>52.090761750405193</v>
      </c>
      <c r="Q35" s="79">
        <v>3262</v>
      </c>
      <c r="R35" s="80">
        <v>53.3</v>
      </c>
      <c r="S35" s="79">
        <v>3485</v>
      </c>
      <c r="T35" s="80">
        <v>54.427999999999997</v>
      </c>
      <c r="U35" s="81">
        <v>3285</v>
      </c>
      <c r="V35" s="80">
        <v>59.061</v>
      </c>
      <c r="W35" s="81">
        <v>3244</v>
      </c>
      <c r="X35" s="80">
        <f>W35/W34*100</f>
        <v>55.614606548945659</v>
      </c>
      <c r="Y35" s="81">
        <v>2936</v>
      </c>
      <c r="Z35" s="80">
        <f>Y35/Y34*100</f>
        <v>55.459010200226679</v>
      </c>
      <c r="AA35" s="81">
        <v>2856</v>
      </c>
      <c r="AB35" s="80">
        <f>AA35/AA34*100</f>
        <v>53.674121405750796</v>
      </c>
      <c r="AC35" s="81">
        <v>2860</v>
      </c>
      <c r="AD35" s="388">
        <f>AC35/AC34*100</f>
        <v>51.717902350813738</v>
      </c>
    </row>
    <row r="36" spans="1:30">
      <c r="A36" s="387"/>
      <c r="B36" s="198" t="s">
        <v>115</v>
      </c>
      <c r="C36" s="203">
        <v>2356</v>
      </c>
      <c r="D36" s="115">
        <v>37.700000000000003</v>
      </c>
      <c r="E36" s="79">
        <v>2386</v>
      </c>
      <c r="F36" s="80">
        <v>37.5</v>
      </c>
      <c r="G36" s="81">
        <v>2186</v>
      </c>
      <c r="H36" s="115">
        <v>33.85997521685254</v>
      </c>
      <c r="I36" s="79">
        <v>2118</v>
      </c>
      <c r="J36" s="80">
        <v>35.270607826810988</v>
      </c>
      <c r="K36" s="79">
        <v>2118</v>
      </c>
      <c r="L36" s="80">
        <v>35.370741482965933</v>
      </c>
      <c r="M36" s="79">
        <v>2133</v>
      </c>
      <c r="N36" s="80">
        <v>35.609348914858096</v>
      </c>
      <c r="O36" s="79">
        <v>1980</v>
      </c>
      <c r="P36" s="80">
        <v>32.090761750405186</v>
      </c>
      <c r="Q36" s="79">
        <v>2028</v>
      </c>
      <c r="R36" s="80">
        <v>33.1</v>
      </c>
      <c r="S36" s="79">
        <v>2155</v>
      </c>
      <c r="T36" s="80">
        <v>33.655999999999999</v>
      </c>
      <c r="U36" s="81">
        <v>1680</v>
      </c>
      <c r="V36" s="80">
        <v>30.204999999999998</v>
      </c>
      <c r="W36" s="81">
        <v>2057</v>
      </c>
      <c r="X36" s="80">
        <f>W36/W34*100</f>
        <v>35.264872278415908</v>
      </c>
      <c r="Y36" s="81">
        <v>1846</v>
      </c>
      <c r="Z36" s="80">
        <f>Y36/Y34*100</f>
        <v>34.869663770306012</v>
      </c>
      <c r="AA36" s="81">
        <v>1932</v>
      </c>
      <c r="AB36" s="80">
        <f>AA36/AA34*100</f>
        <v>36.308964480360835</v>
      </c>
      <c r="AC36" s="81">
        <v>2103</v>
      </c>
      <c r="AD36" s="388">
        <f>AC36/AC34*100</f>
        <v>38.028933092224229</v>
      </c>
    </row>
    <row r="37" spans="1:30">
      <c r="A37" s="387"/>
      <c r="B37" s="198" t="s">
        <v>116</v>
      </c>
      <c r="C37" s="203">
        <v>818</v>
      </c>
      <c r="D37" s="115">
        <v>13.1</v>
      </c>
      <c r="E37" s="79">
        <v>827</v>
      </c>
      <c r="F37" s="80">
        <v>13</v>
      </c>
      <c r="G37" s="81">
        <v>788</v>
      </c>
      <c r="H37" s="115">
        <v>12.205700123915737</v>
      </c>
      <c r="I37" s="79">
        <v>661</v>
      </c>
      <c r="J37" s="80">
        <v>11.007493755203997</v>
      </c>
      <c r="K37" s="79">
        <v>719</v>
      </c>
      <c r="L37" s="80">
        <v>12.007348029392118</v>
      </c>
      <c r="M37" s="79">
        <v>793</v>
      </c>
      <c r="N37" s="80">
        <v>13.238731218697829</v>
      </c>
      <c r="O37" s="79">
        <v>976</v>
      </c>
      <c r="P37" s="80">
        <v>15.818476499189627</v>
      </c>
      <c r="Q37" s="79">
        <v>828</v>
      </c>
      <c r="R37" s="80">
        <v>13.5</v>
      </c>
      <c r="S37" s="79">
        <v>763</v>
      </c>
      <c r="T37" s="80">
        <v>11.916</v>
      </c>
      <c r="U37" s="81">
        <v>597</v>
      </c>
      <c r="V37" s="80">
        <v>10.734</v>
      </c>
      <c r="W37" s="81">
        <v>532</v>
      </c>
      <c r="X37" s="80">
        <f>W37/W34*100</f>
        <v>9.120521172638437</v>
      </c>
      <c r="Y37" s="81">
        <v>512</v>
      </c>
      <c r="Z37" s="80">
        <f>Y37/Y34*100</f>
        <v>9.6713260294673216</v>
      </c>
      <c r="AA37" s="81">
        <v>533</v>
      </c>
      <c r="AB37" s="80">
        <f>AA37/AA34*100</f>
        <v>10.016914113888367</v>
      </c>
      <c r="AC37" s="123">
        <v>567</v>
      </c>
      <c r="AD37" s="388">
        <f>AC37/AC34*100</f>
        <v>10.253164556962027</v>
      </c>
    </row>
    <row r="38" spans="1:30" ht="30">
      <c r="A38" s="385" t="s">
        <v>72</v>
      </c>
      <c r="B38" s="197" t="s">
        <v>113</v>
      </c>
      <c r="C38" s="202">
        <v>6257</v>
      </c>
      <c r="D38" s="118">
        <v>100</v>
      </c>
      <c r="E38" s="119">
        <v>6279</v>
      </c>
      <c r="F38" s="120">
        <v>100</v>
      </c>
      <c r="G38" s="277">
        <v>6182</v>
      </c>
      <c r="H38" s="278">
        <v>100</v>
      </c>
      <c r="I38" s="275">
        <v>6091</v>
      </c>
      <c r="J38" s="276">
        <v>100</v>
      </c>
      <c r="K38" s="275">
        <v>6069</v>
      </c>
      <c r="L38" s="276">
        <v>100</v>
      </c>
      <c r="M38" s="275">
        <v>6130</v>
      </c>
      <c r="N38" s="276">
        <v>100</v>
      </c>
      <c r="O38" s="275">
        <v>6464</v>
      </c>
      <c r="P38" s="276">
        <v>100</v>
      </c>
      <c r="Q38" s="275">
        <v>6173</v>
      </c>
      <c r="R38" s="276">
        <v>100</v>
      </c>
      <c r="S38" s="275">
        <v>6107</v>
      </c>
      <c r="T38" s="276">
        <v>100</v>
      </c>
      <c r="U38" s="277">
        <f>SUM(U39:U41)</f>
        <v>5962</v>
      </c>
      <c r="V38" s="276">
        <v>100</v>
      </c>
      <c r="W38" s="277">
        <f t="shared" ref="W38:AB38" si="2">SUM(W39:W41)</f>
        <v>5311</v>
      </c>
      <c r="X38" s="276">
        <f t="shared" si="2"/>
        <v>100</v>
      </c>
      <c r="Y38" s="277">
        <f t="shared" si="2"/>
        <v>5608</v>
      </c>
      <c r="Z38" s="276">
        <f t="shared" si="2"/>
        <v>99.999999999999986</v>
      </c>
      <c r="AA38" s="277">
        <v>5653</v>
      </c>
      <c r="AB38" s="276">
        <f t="shared" si="2"/>
        <v>100</v>
      </c>
      <c r="AC38" s="89">
        <f>SUM(AC39:AC41)</f>
        <v>5845</v>
      </c>
      <c r="AD38" s="386">
        <f t="shared" ref="AD38" si="3">SUM(AD39:AD41)</f>
        <v>100</v>
      </c>
    </row>
    <row r="39" spans="1:30" ht="15" customHeight="1">
      <c r="A39" s="387"/>
      <c r="B39" s="198" t="s">
        <v>114</v>
      </c>
      <c r="C39" s="203">
        <v>3292</v>
      </c>
      <c r="D39" s="115">
        <v>52.6</v>
      </c>
      <c r="E39" s="79">
        <v>3419</v>
      </c>
      <c r="F39" s="80">
        <v>54.400000000000006</v>
      </c>
      <c r="G39" s="81">
        <v>3524</v>
      </c>
      <c r="H39" s="115">
        <v>57.004205758654159</v>
      </c>
      <c r="I39" s="79">
        <v>3445</v>
      </c>
      <c r="J39" s="80">
        <v>56.558857330487598</v>
      </c>
      <c r="K39" s="79">
        <v>3445</v>
      </c>
      <c r="L39" s="80">
        <v>56.763882023397592</v>
      </c>
      <c r="M39" s="79">
        <v>3459</v>
      </c>
      <c r="N39" s="80">
        <v>56.427406199021199</v>
      </c>
      <c r="O39" s="79">
        <v>3529</v>
      </c>
      <c r="P39" s="80">
        <v>54.59467821782178</v>
      </c>
      <c r="Q39" s="79">
        <v>3507</v>
      </c>
      <c r="R39" s="80">
        <v>56.8</v>
      </c>
      <c r="S39" s="79">
        <v>3445</v>
      </c>
      <c r="T39" s="80">
        <v>56.411000000000001</v>
      </c>
      <c r="U39" s="81">
        <v>3495</v>
      </c>
      <c r="V39" s="80">
        <f>U39/U38*100</f>
        <v>58.621268030862126</v>
      </c>
      <c r="W39" s="81">
        <v>3281</v>
      </c>
      <c r="X39" s="80">
        <f>W39/W38*100</f>
        <v>61.777443042741474</v>
      </c>
      <c r="Y39" s="81">
        <v>3165</v>
      </c>
      <c r="Z39" s="80">
        <f>Y39/Y38*100</f>
        <v>56.43723252496433</v>
      </c>
      <c r="AA39" s="81">
        <v>3086</v>
      </c>
      <c r="AB39" s="80">
        <f>AA39/AA38*100</f>
        <v>54.590482929418002</v>
      </c>
      <c r="AC39" s="81">
        <v>3284</v>
      </c>
      <c r="AD39" s="388">
        <f>AC39/AC38*100</f>
        <v>56.18477331052182</v>
      </c>
    </row>
    <row r="40" spans="1:30">
      <c r="A40" s="387"/>
      <c r="B40" s="198" t="s">
        <v>115</v>
      </c>
      <c r="C40" s="203">
        <v>2346</v>
      </c>
      <c r="D40" s="115">
        <v>37.5</v>
      </c>
      <c r="E40" s="79">
        <v>2207</v>
      </c>
      <c r="F40" s="80">
        <v>35.200000000000003</v>
      </c>
      <c r="G40" s="81">
        <v>2077</v>
      </c>
      <c r="H40" s="115">
        <v>33.597541248786797</v>
      </c>
      <c r="I40" s="79">
        <v>2010</v>
      </c>
      <c r="J40" s="80">
        <v>32.999507470037756</v>
      </c>
      <c r="K40" s="79">
        <v>2003</v>
      </c>
      <c r="L40" s="80">
        <v>33.003789751194596</v>
      </c>
      <c r="M40" s="79">
        <v>2049</v>
      </c>
      <c r="N40" s="80">
        <v>33.425774877650902</v>
      </c>
      <c r="O40" s="79">
        <v>2002</v>
      </c>
      <c r="P40" s="80">
        <v>30.971534653465348</v>
      </c>
      <c r="Q40" s="79">
        <v>2024</v>
      </c>
      <c r="R40" s="80">
        <v>32.799999999999997</v>
      </c>
      <c r="S40" s="79">
        <v>2025</v>
      </c>
      <c r="T40" s="80">
        <v>33.158999999999999</v>
      </c>
      <c r="U40" s="81">
        <v>1885</v>
      </c>
      <c r="V40" s="80">
        <f>U40/U38*100</f>
        <v>31.616907078161695</v>
      </c>
      <c r="W40" s="81">
        <v>1516</v>
      </c>
      <c r="X40" s="80">
        <f>W40/W38*100</f>
        <v>28.544530220297499</v>
      </c>
      <c r="Y40" s="81">
        <v>1893</v>
      </c>
      <c r="Z40" s="80">
        <f>Y40/Y38*100</f>
        <v>33.755349500713265</v>
      </c>
      <c r="AA40" s="81">
        <v>1939</v>
      </c>
      <c r="AB40" s="80">
        <f>AA40/AA38*100</f>
        <v>34.300371484167698</v>
      </c>
      <c r="AC40" s="81">
        <v>1905</v>
      </c>
      <c r="AD40" s="388">
        <f>AC40/AC38*100</f>
        <v>32.591958939264323</v>
      </c>
    </row>
    <row r="41" spans="1:30">
      <c r="A41" s="389"/>
      <c r="B41" s="200" t="s">
        <v>116</v>
      </c>
      <c r="C41" s="204">
        <v>619</v>
      </c>
      <c r="D41" s="122">
        <v>9.9</v>
      </c>
      <c r="E41" s="123">
        <v>653</v>
      </c>
      <c r="F41" s="117">
        <v>10.4</v>
      </c>
      <c r="G41" s="116">
        <v>581</v>
      </c>
      <c r="H41" s="122">
        <v>9.3982529925590423</v>
      </c>
      <c r="I41" s="123">
        <v>636</v>
      </c>
      <c r="J41" s="117">
        <v>10.441635199474634</v>
      </c>
      <c r="K41" s="123">
        <v>621</v>
      </c>
      <c r="L41" s="117">
        <v>10.232328225407811</v>
      </c>
      <c r="M41" s="123">
        <v>622</v>
      </c>
      <c r="N41" s="117">
        <v>10.146818923327896</v>
      </c>
      <c r="O41" s="123">
        <v>933</v>
      </c>
      <c r="P41" s="117">
        <v>14.433787128712872</v>
      </c>
      <c r="Q41" s="123">
        <v>642</v>
      </c>
      <c r="R41" s="117">
        <v>10.4</v>
      </c>
      <c r="S41" s="123">
        <v>637</v>
      </c>
      <c r="T41" s="117">
        <v>10.430999999999999</v>
      </c>
      <c r="U41" s="116">
        <v>582</v>
      </c>
      <c r="V41" s="117">
        <f>U41/U38*100</f>
        <v>9.7618248909761824</v>
      </c>
      <c r="W41" s="116">
        <v>514</v>
      </c>
      <c r="X41" s="117">
        <f>W41/W38*100</f>
        <v>9.6780267369610247</v>
      </c>
      <c r="Y41" s="116">
        <v>550</v>
      </c>
      <c r="Z41" s="117">
        <f>Y41/Y38*100</f>
        <v>9.8074179743223961</v>
      </c>
      <c r="AA41" s="116">
        <v>628</v>
      </c>
      <c r="AB41" s="117">
        <f>AA41/AA38*100</f>
        <v>11.109145586414293</v>
      </c>
      <c r="AC41" s="116">
        <v>656</v>
      </c>
      <c r="AD41" s="390">
        <f>AC41/AC38*100</f>
        <v>11.223267750213859</v>
      </c>
    </row>
    <row r="42" spans="1:30" ht="30">
      <c r="A42" s="387" t="s">
        <v>29</v>
      </c>
      <c r="B42" s="199" t="s">
        <v>113</v>
      </c>
      <c r="C42" s="203">
        <v>15456</v>
      </c>
      <c r="D42" s="115">
        <v>100</v>
      </c>
      <c r="E42" s="79">
        <v>15653</v>
      </c>
      <c r="F42" s="80">
        <v>100</v>
      </c>
      <c r="G42" s="89">
        <v>15247</v>
      </c>
      <c r="H42" s="279">
        <v>100</v>
      </c>
      <c r="I42" s="87">
        <v>15195</v>
      </c>
      <c r="J42" s="88">
        <v>100</v>
      </c>
      <c r="K42" s="87">
        <v>14593</v>
      </c>
      <c r="L42" s="88">
        <v>100</v>
      </c>
      <c r="M42" s="87">
        <v>15045</v>
      </c>
      <c r="N42" s="88">
        <v>100</v>
      </c>
      <c r="O42" s="87">
        <v>15117</v>
      </c>
      <c r="P42" s="88">
        <v>100</v>
      </c>
      <c r="Q42" s="87">
        <v>14579</v>
      </c>
      <c r="R42" s="88">
        <v>100</v>
      </c>
      <c r="S42" s="87">
        <v>14326</v>
      </c>
      <c r="T42" s="88">
        <v>100</v>
      </c>
      <c r="U42" s="89">
        <f t="shared" ref="U42:AB42" si="4">SUM(U43:U45)</f>
        <v>14141</v>
      </c>
      <c r="V42" s="88">
        <f t="shared" si="4"/>
        <v>100</v>
      </c>
      <c r="W42" s="89">
        <f t="shared" si="4"/>
        <v>14534</v>
      </c>
      <c r="X42" s="88">
        <f t="shared" si="4"/>
        <v>100</v>
      </c>
      <c r="Y42" s="89">
        <f t="shared" si="4"/>
        <v>14418</v>
      </c>
      <c r="Z42" s="88">
        <f t="shared" si="4"/>
        <v>100</v>
      </c>
      <c r="AA42" s="89">
        <v>14772</v>
      </c>
      <c r="AB42" s="88">
        <f t="shared" si="4"/>
        <v>100.00000000000001</v>
      </c>
      <c r="AC42" s="89">
        <f>SUM(AC43:AC45)</f>
        <v>14958</v>
      </c>
      <c r="AD42" s="391">
        <f t="shared" ref="AD42" si="5">SUM(AD43:AD45)</f>
        <v>100</v>
      </c>
    </row>
    <row r="43" spans="1:30" ht="15" customHeight="1">
      <c r="A43" s="387"/>
      <c r="B43" s="198" t="s">
        <v>114</v>
      </c>
      <c r="C43" s="203">
        <v>9132</v>
      </c>
      <c r="D43" s="115">
        <v>59.1</v>
      </c>
      <c r="E43" s="79">
        <v>9080</v>
      </c>
      <c r="F43" s="80">
        <v>57.9</v>
      </c>
      <c r="G43" s="81">
        <v>9359</v>
      </c>
      <c r="H43" s="115">
        <v>61.382567062372928</v>
      </c>
      <c r="I43" s="79">
        <v>9309</v>
      </c>
      <c r="J43" s="80">
        <v>61.263573543928928</v>
      </c>
      <c r="K43" s="79">
        <v>8577</v>
      </c>
      <c r="L43" s="80">
        <v>58.774755019529913</v>
      </c>
      <c r="M43" s="79">
        <v>8792</v>
      </c>
      <c r="N43" s="80">
        <v>58.438019275506811</v>
      </c>
      <c r="O43" s="79">
        <v>8550</v>
      </c>
      <c r="P43" s="80">
        <v>56.558841039888861</v>
      </c>
      <c r="Q43" s="79">
        <v>8422</v>
      </c>
      <c r="R43" s="80">
        <v>57.8</v>
      </c>
      <c r="S43" s="79">
        <v>8674</v>
      </c>
      <c r="T43" s="80">
        <v>60.546999999999997</v>
      </c>
      <c r="U43" s="81">
        <v>8729</v>
      </c>
      <c r="V43" s="80">
        <f>U43/U42*100</f>
        <v>61.728307757584332</v>
      </c>
      <c r="W43" s="81">
        <v>8340</v>
      </c>
      <c r="X43" s="80">
        <f>W43/W42*100</f>
        <v>57.382688867483147</v>
      </c>
      <c r="Y43" s="81">
        <v>8008</v>
      </c>
      <c r="Z43" s="80">
        <f>Y43/Y42*100</f>
        <v>55.541684006103488</v>
      </c>
      <c r="AA43" s="81">
        <v>8158</v>
      </c>
      <c r="AB43" s="80">
        <f>AA43/AA42*100</f>
        <v>55.226103438938537</v>
      </c>
      <c r="AC43" s="81">
        <v>8394</v>
      </c>
      <c r="AD43" s="388">
        <f>AC43/AC42*100</f>
        <v>56.117127958283199</v>
      </c>
    </row>
    <row r="44" spans="1:30">
      <c r="A44" s="387"/>
      <c r="B44" s="198" t="s">
        <v>115</v>
      </c>
      <c r="C44" s="203">
        <v>4392</v>
      </c>
      <c r="D44" s="115">
        <v>28.4</v>
      </c>
      <c r="E44" s="79">
        <v>4773</v>
      </c>
      <c r="F44" s="80">
        <v>30.6</v>
      </c>
      <c r="G44" s="81">
        <v>4233</v>
      </c>
      <c r="H44" s="115">
        <v>27.762838591198268</v>
      </c>
      <c r="I44" s="79">
        <v>4391</v>
      </c>
      <c r="J44" s="80">
        <v>28.89766370516617</v>
      </c>
      <c r="K44" s="79">
        <v>4539</v>
      </c>
      <c r="L44" s="80">
        <v>31.103953950524222</v>
      </c>
      <c r="M44" s="79">
        <v>4648</v>
      </c>
      <c r="N44" s="80">
        <v>30.893984712529075</v>
      </c>
      <c r="O44" s="79">
        <v>4601</v>
      </c>
      <c r="P44" s="80">
        <v>30.435933055500431</v>
      </c>
      <c r="Q44" s="79">
        <v>4528</v>
      </c>
      <c r="R44" s="80">
        <v>31.1</v>
      </c>
      <c r="S44" s="79">
        <v>3964</v>
      </c>
      <c r="T44" s="80">
        <v>27.67</v>
      </c>
      <c r="U44" s="81">
        <v>3758</v>
      </c>
      <c r="V44" s="80">
        <f>U44/U42*100</f>
        <v>26.575206845343331</v>
      </c>
      <c r="W44" s="81">
        <v>4584</v>
      </c>
      <c r="X44" s="80">
        <f>W44/W42*100</f>
        <v>31.539837622127425</v>
      </c>
      <c r="Y44" s="81">
        <v>4997</v>
      </c>
      <c r="Z44" s="80">
        <f>Y44/Y42*100</f>
        <v>34.658066306006383</v>
      </c>
      <c r="AA44" s="81">
        <v>5040</v>
      </c>
      <c r="AB44" s="80">
        <f>AA44/AA42*100</f>
        <v>34.118602761982132</v>
      </c>
      <c r="AC44" s="81">
        <v>5084</v>
      </c>
      <c r="AD44" s="388">
        <f>AC44/AC42*100</f>
        <v>33.988501136515573</v>
      </c>
    </row>
    <row r="45" spans="1:30">
      <c r="A45" s="387"/>
      <c r="B45" s="198" t="s">
        <v>116</v>
      </c>
      <c r="C45" s="203">
        <v>1932</v>
      </c>
      <c r="D45" s="115">
        <v>12.5</v>
      </c>
      <c r="E45" s="79">
        <v>1800</v>
      </c>
      <c r="F45" s="80">
        <v>11.5</v>
      </c>
      <c r="G45" s="81">
        <v>1655</v>
      </c>
      <c r="H45" s="115">
        <v>10.854594346428806</v>
      </c>
      <c r="I45" s="79">
        <v>1495</v>
      </c>
      <c r="J45" s="80">
        <v>9.8387627509049036</v>
      </c>
      <c r="K45" s="79">
        <v>1477</v>
      </c>
      <c r="L45" s="80">
        <v>10.121291029945864</v>
      </c>
      <c r="M45" s="79">
        <v>1605</v>
      </c>
      <c r="N45" s="80">
        <v>10.667996011964108</v>
      </c>
      <c r="O45" s="79">
        <v>1966</v>
      </c>
      <c r="P45" s="80">
        <v>13.005225904610704</v>
      </c>
      <c r="Q45" s="79">
        <v>1629</v>
      </c>
      <c r="R45" s="80">
        <v>11.2</v>
      </c>
      <c r="S45" s="79">
        <v>1688</v>
      </c>
      <c r="T45" s="80">
        <v>11.782999999999999</v>
      </c>
      <c r="U45" s="81">
        <v>1654</v>
      </c>
      <c r="V45" s="80">
        <f>U45/U42*100</f>
        <v>11.696485397072342</v>
      </c>
      <c r="W45" s="81">
        <v>1610</v>
      </c>
      <c r="X45" s="80">
        <f>W45/W42*100</f>
        <v>11.077473510389432</v>
      </c>
      <c r="Y45" s="81">
        <v>1413</v>
      </c>
      <c r="Z45" s="80">
        <f>Y45/Y42*100</f>
        <v>9.8002496878901368</v>
      </c>
      <c r="AA45" s="81">
        <v>1574</v>
      </c>
      <c r="AB45" s="80">
        <f>AA45/AA42*100</f>
        <v>10.65529379907934</v>
      </c>
      <c r="AC45" s="123">
        <v>1480</v>
      </c>
      <c r="AD45" s="388">
        <f>AC45/AC42*100</f>
        <v>9.8943709052012299</v>
      </c>
    </row>
    <row r="46" spans="1:30" ht="30">
      <c r="A46" s="385" t="s">
        <v>28</v>
      </c>
      <c r="B46" s="197" t="s">
        <v>113</v>
      </c>
      <c r="C46" s="202">
        <v>3021</v>
      </c>
      <c r="D46" s="118">
        <v>100</v>
      </c>
      <c r="E46" s="119">
        <v>2840</v>
      </c>
      <c r="F46" s="120">
        <v>100</v>
      </c>
      <c r="G46" s="277">
        <v>2715</v>
      </c>
      <c r="H46" s="278">
        <v>100</v>
      </c>
      <c r="I46" s="275">
        <v>2717</v>
      </c>
      <c r="J46" s="276">
        <v>100</v>
      </c>
      <c r="K46" s="275">
        <v>2740</v>
      </c>
      <c r="L46" s="276">
        <v>100</v>
      </c>
      <c r="M46" s="275">
        <v>2769</v>
      </c>
      <c r="N46" s="276">
        <v>100</v>
      </c>
      <c r="O46" s="275">
        <v>2869</v>
      </c>
      <c r="P46" s="276">
        <v>100</v>
      </c>
      <c r="Q46" s="275">
        <v>2583</v>
      </c>
      <c r="R46" s="276">
        <v>100</v>
      </c>
      <c r="S46" s="275">
        <v>2810</v>
      </c>
      <c r="T46" s="276">
        <v>100</v>
      </c>
      <c r="U46" s="275">
        <v>2484</v>
      </c>
      <c r="V46" s="276">
        <v>100</v>
      </c>
      <c r="W46" s="277">
        <f t="shared" ref="W46:AB46" si="6">SUM(W47:W49)</f>
        <v>2715</v>
      </c>
      <c r="X46" s="276">
        <f t="shared" si="6"/>
        <v>100</v>
      </c>
      <c r="Y46" s="277">
        <f t="shared" si="6"/>
        <v>2579</v>
      </c>
      <c r="Z46" s="276">
        <f t="shared" si="6"/>
        <v>100</v>
      </c>
      <c r="AA46" s="277">
        <v>2670</v>
      </c>
      <c r="AB46" s="276">
        <f t="shared" si="6"/>
        <v>100</v>
      </c>
      <c r="AC46" s="89">
        <f>SUM(AC47:AC49)</f>
        <v>2873</v>
      </c>
      <c r="AD46" s="386">
        <f t="shared" ref="AD46" si="7">SUM(AD47:AD49)</f>
        <v>99.999999999999986</v>
      </c>
    </row>
    <row r="47" spans="1:30" ht="15" customHeight="1">
      <c r="A47" s="387"/>
      <c r="B47" s="198" t="s">
        <v>114</v>
      </c>
      <c r="C47" s="203">
        <v>1079</v>
      </c>
      <c r="D47" s="115">
        <v>35.700000000000003</v>
      </c>
      <c r="E47" s="79">
        <v>1187</v>
      </c>
      <c r="F47" s="80">
        <v>41.7</v>
      </c>
      <c r="G47" s="81">
        <v>1154</v>
      </c>
      <c r="H47" s="115">
        <v>42.504604051565373</v>
      </c>
      <c r="I47" s="79">
        <v>1081</v>
      </c>
      <c r="J47" s="80">
        <v>39.78652926021347</v>
      </c>
      <c r="K47" s="79">
        <v>1152</v>
      </c>
      <c r="L47" s="80">
        <v>42.043795620437955</v>
      </c>
      <c r="M47" s="79">
        <v>1187</v>
      </c>
      <c r="N47" s="80">
        <v>42.86746117732033</v>
      </c>
      <c r="O47" s="79">
        <v>1108</v>
      </c>
      <c r="P47" s="80">
        <v>38.619728128267688</v>
      </c>
      <c r="Q47" s="79">
        <v>1088</v>
      </c>
      <c r="R47" s="80">
        <v>42.1</v>
      </c>
      <c r="S47" s="79">
        <v>1198</v>
      </c>
      <c r="T47" s="80">
        <v>42.633000000000003</v>
      </c>
      <c r="U47" s="81">
        <v>1217</v>
      </c>
      <c r="V47" s="80">
        <v>48.994</v>
      </c>
      <c r="W47" s="81">
        <v>1271</v>
      </c>
      <c r="X47" s="80">
        <f>W47/W46*100</f>
        <v>46.813996316758747</v>
      </c>
      <c r="Y47" s="81">
        <v>1105</v>
      </c>
      <c r="Z47" s="80">
        <f>Y47/Y46*100</f>
        <v>42.846064366033346</v>
      </c>
      <c r="AA47" s="81">
        <v>1181</v>
      </c>
      <c r="AB47" s="80">
        <f>AA47/AA46*100</f>
        <v>44.232209737827716</v>
      </c>
      <c r="AC47" s="81">
        <v>1314</v>
      </c>
      <c r="AD47" s="388">
        <f>AC47/AC46*100</f>
        <v>45.736164288200484</v>
      </c>
    </row>
    <row r="48" spans="1:30">
      <c r="A48" s="387"/>
      <c r="B48" s="198" t="s">
        <v>115</v>
      </c>
      <c r="C48" s="203">
        <v>1183</v>
      </c>
      <c r="D48" s="115">
        <v>39.200000000000003</v>
      </c>
      <c r="E48" s="79">
        <v>976</v>
      </c>
      <c r="F48" s="80">
        <v>34.4</v>
      </c>
      <c r="G48" s="81">
        <v>931</v>
      </c>
      <c r="H48" s="115">
        <v>34.290976058931861</v>
      </c>
      <c r="I48" s="79">
        <v>947</v>
      </c>
      <c r="J48" s="80">
        <v>34.854619065145378</v>
      </c>
      <c r="K48" s="79">
        <v>925</v>
      </c>
      <c r="L48" s="80">
        <v>33.759124087591239</v>
      </c>
      <c r="M48" s="79">
        <v>884</v>
      </c>
      <c r="N48" s="80">
        <v>31.92488262910798</v>
      </c>
      <c r="O48" s="79">
        <v>1007</v>
      </c>
      <c r="P48" s="80">
        <v>35.099337748344375</v>
      </c>
      <c r="Q48" s="79">
        <v>867</v>
      </c>
      <c r="R48" s="80">
        <v>33.6</v>
      </c>
      <c r="S48" s="79">
        <v>905</v>
      </c>
      <c r="T48" s="80">
        <v>32.206000000000003</v>
      </c>
      <c r="U48" s="81">
        <v>686</v>
      </c>
      <c r="V48" s="80">
        <v>27.617000000000001</v>
      </c>
      <c r="W48" s="81">
        <v>878</v>
      </c>
      <c r="X48" s="80">
        <f>W48/W46*100</f>
        <v>32.338858195211785</v>
      </c>
      <c r="Y48" s="81">
        <v>917</v>
      </c>
      <c r="Z48" s="80">
        <f>Y48/Y46*100</f>
        <v>35.556417215975181</v>
      </c>
      <c r="AA48" s="81">
        <v>983</v>
      </c>
      <c r="AB48" s="80">
        <f>AA48/AA46*100</f>
        <v>36.816479400749067</v>
      </c>
      <c r="AC48" s="81">
        <v>1015</v>
      </c>
      <c r="AD48" s="388">
        <f>AC48/AC46*100</f>
        <v>35.328924469195961</v>
      </c>
    </row>
    <row r="49" spans="1:30" ht="15.75" thickBot="1">
      <c r="A49" s="392"/>
      <c r="B49" s="201" t="s">
        <v>116</v>
      </c>
      <c r="C49" s="205">
        <v>759</v>
      </c>
      <c r="D49" s="125">
        <v>25.1</v>
      </c>
      <c r="E49" s="108">
        <v>677</v>
      </c>
      <c r="F49" s="109">
        <v>23.799999999999997</v>
      </c>
      <c r="G49" s="110">
        <v>630</v>
      </c>
      <c r="H49" s="125">
        <v>23.204419889502763</v>
      </c>
      <c r="I49" s="108">
        <v>689</v>
      </c>
      <c r="J49" s="109">
        <v>25.358851674641148</v>
      </c>
      <c r="K49" s="108">
        <v>663</v>
      </c>
      <c r="L49" s="109">
        <v>24.197080291970803</v>
      </c>
      <c r="M49" s="108">
        <v>698</v>
      </c>
      <c r="N49" s="109">
        <v>25.207656193571687</v>
      </c>
      <c r="O49" s="108">
        <v>754</v>
      </c>
      <c r="P49" s="109">
        <v>26.28093412338794</v>
      </c>
      <c r="Q49" s="108">
        <v>628</v>
      </c>
      <c r="R49" s="109">
        <v>24.3</v>
      </c>
      <c r="S49" s="108">
        <v>707</v>
      </c>
      <c r="T49" s="109">
        <v>25.16</v>
      </c>
      <c r="U49" s="110">
        <v>581</v>
      </c>
      <c r="V49" s="109">
        <v>23.39</v>
      </c>
      <c r="W49" s="110">
        <v>566</v>
      </c>
      <c r="X49" s="109">
        <f>W49/W46*100</f>
        <v>20.847145488029469</v>
      </c>
      <c r="Y49" s="110">
        <v>557</v>
      </c>
      <c r="Z49" s="109">
        <f>Y49/Y46*100</f>
        <v>21.59751841799147</v>
      </c>
      <c r="AA49" s="110">
        <v>506</v>
      </c>
      <c r="AB49" s="109">
        <f>AA49/AA46*100</f>
        <v>18.95131086142322</v>
      </c>
      <c r="AC49" s="110">
        <v>544</v>
      </c>
      <c r="AD49" s="393">
        <f>AC49/AC46*100</f>
        <v>18.934911242603551</v>
      </c>
    </row>
    <row r="50" spans="1:30" ht="30.75" thickTop="1">
      <c r="A50" s="387" t="s">
        <v>19</v>
      </c>
      <c r="B50" s="199" t="s">
        <v>113</v>
      </c>
      <c r="C50" s="105">
        <v>121280</v>
      </c>
      <c r="D50" s="106">
        <v>100</v>
      </c>
      <c r="E50" s="107">
        <v>117788</v>
      </c>
      <c r="F50" s="106">
        <v>100</v>
      </c>
      <c r="G50" s="149">
        <v>112352</v>
      </c>
      <c r="H50" s="281">
        <v>100</v>
      </c>
      <c r="I50" s="149">
        <v>109885</v>
      </c>
      <c r="J50" s="281">
        <v>100</v>
      </c>
      <c r="K50" s="149">
        <v>108279</v>
      </c>
      <c r="L50" s="281">
        <v>100</v>
      </c>
      <c r="M50" s="149">
        <v>108267</v>
      </c>
      <c r="N50" s="281">
        <v>100</v>
      </c>
      <c r="O50" s="149">
        <f>SUM(O51:O53)</f>
        <v>110461</v>
      </c>
      <c r="P50" s="281">
        <v>100</v>
      </c>
      <c r="Q50" s="149">
        <v>104957</v>
      </c>
      <c r="R50" s="281">
        <v>100</v>
      </c>
      <c r="S50" s="149">
        <v>100929</v>
      </c>
      <c r="T50" s="281">
        <v>100</v>
      </c>
      <c r="U50" s="149">
        <v>98397</v>
      </c>
      <c r="V50" s="281">
        <v>100</v>
      </c>
      <c r="W50" s="89">
        <f t="shared" ref="W50:AB50" si="8">SUM(W51:W53)</f>
        <v>98791</v>
      </c>
      <c r="X50" s="88">
        <f t="shared" si="8"/>
        <v>100</v>
      </c>
      <c r="Y50" s="89">
        <f t="shared" si="8"/>
        <v>97839</v>
      </c>
      <c r="Z50" s="88">
        <f t="shared" si="8"/>
        <v>100</v>
      </c>
      <c r="AA50" s="89">
        <v>99014</v>
      </c>
      <c r="AB50" s="88">
        <f t="shared" si="8"/>
        <v>100</v>
      </c>
      <c r="AC50" s="89">
        <f>SUM(AC51:AC53)</f>
        <v>100473</v>
      </c>
      <c r="AD50" s="391">
        <f t="shared" ref="AD50" si="9">SUM(AD51:AD53)</f>
        <v>100</v>
      </c>
    </row>
    <row r="51" spans="1:30">
      <c r="A51" s="387"/>
      <c r="B51" s="198" t="s">
        <v>114</v>
      </c>
      <c r="C51" s="206">
        <v>50219</v>
      </c>
      <c r="D51" s="80">
        <v>41.4</v>
      </c>
      <c r="E51" s="81">
        <v>52335</v>
      </c>
      <c r="F51" s="80">
        <v>44.5</v>
      </c>
      <c r="G51" s="81">
        <v>52001</v>
      </c>
      <c r="H51" s="80">
        <v>46.284000284819136</v>
      </c>
      <c r="I51" s="81">
        <v>50994</v>
      </c>
      <c r="J51" s="80">
        <v>46.406697911452881</v>
      </c>
      <c r="K51" s="81">
        <v>49327</v>
      </c>
      <c r="L51" s="80">
        <v>45.555463201544164</v>
      </c>
      <c r="M51" s="81">
        <v>49126</v>
      </c>
      <c r="N51" s="80">
        <v>45.374860299075429</v>
      </c>
      <c r="O51" s="81">
        <v>49037</v>
      </c>
      <c r="P51" s="115">
        <v>44.847769821018645</v>
      </c>
      <c r="Q51" s="79">
        <v>49105</v>
      </c>
      <c r="R51" s="80">
        <v>46.8</v>
      </c>
      <c r="S51" s="81">
        <v>50002</v>
      </c>
      <c r="T51" s="80">
        <v>49.542000000000002</v>
      </c>
      <c r="U51" s="81">
        <v>49732</v>
      </c>
      <c r="V51" s="80">
        <v>50.542000000000002</v>
      </c>
      <c r="W51" s="81">
        <v>48395</v>
      </c>
      <c r="X51" s="80">
        <f>W51/W50*100</f>
        <v>48.987255924122643</v>
      </c>
      <c r="Y51" s="81">
        <v>46644</v>
      </c>
      <c r="Z51" s="80">
        <f>Y51/Y50*100</f>
        <v>47.674240333609298</v>
      </c>
      <c r="AA51" s="81">
        <v>46505</v>
      </c>
      <c r="AB51" s="80">
        <f>AA51/AA50*100</f>
        <v>46.96810552043145</v>
      </c>
      <c r="AC51" s="81">
        <v>48255</v>
      </c>
      <c r="AD51" s="388">
        <f>AC51/AC50*100</f>
        <v>48.027828371801377</v>
      </c>
    </row>
    <row r="52" spans="1:30">
      <c r="A52" s="387"/>
      <c r="B52" s="198" t="s">
        <v>115</v>
      </c>
      <c r="C52" s="105">
        <v>49976</v>
      </c>
      <c r="D52" s="106">
        <v>41.2</v>
      </c>
      <c r="E52" s="107">
        <v>46698</v>
      </c>
      <c r="F52" s="106">
        <v>39.6</v>
      </c>
      <c r="G52" s="107">
        <v>42559</v>
      </c>
      <c r="H52" s="106">
        <v>37.880055539732268</v>
      </c>
      <c r="I52" s="107">
        <v>41621</v>
      </c>
      <c r="J52" s="106">
        <v>37.876871274514265</v>
      </c>
      <c r="K52" s="107">
        <v>41785</v>
      </c>
      <c r="L52" s="106">
        <v>38.590123662021256</v>
      </c>
      <c r="M52" s="107">
        <v>41148</v>
      </c>
      <c r="N52" s="106">
        <v>38.006040621796117</v>
      </c>
      <c r="O52" s="107">
        <v>38587</v>
      </c>
      <c r="P52" s="106">
        <v>35.290513165235367</v>
      </c>
      <c r="Q52" s="107">
        <v>38229</v>
      </c>
      <c r="R52" s="106">
        <v>36.4</v>
      </c>
      <c r="S52" s="107">
        <v>33396</v>
      </c>
      <c r="T52" s="106">
        <v>33.088999999999999</v>
      </c>
      <c r="U52" s="107">
        <v>32972</v>
      </c>
      <c r="V52" s="106">
        <v>33.509</v>
      </c>
      <c r="W52" s="107">
        <v>36372</v>
      </c>
      <c r="X52" s="80">
        <f>W52/W50*100</f>
        <v>36.817118968327073</v>
      </c>
      <c r="Y52" s="107">
        <v>37955</v>
      </c>
      <c r="Z52" s="80">
        <f>Y52/Y50*100</f>
        <v>38.793323725712654</v>
      </c>
      <c r="AA52" s="107">
        <v>37846</v>
      </c>
      <c r="AB52" s="80">
        <f>AA52/AA50*100</f>
        <v>38.222877572868484</v>
      </c>
      <c r="AC52" s="107">
        <v>37642</v>
      </c>
      <c r="AD52" s="388">
        <f>AC52/AC50*100</f>
        <v>37.464791536034561</v>
      </c>
    </row>
    <row r="53" spans="1:30">
      <c r="A53" s="394"/>
      <c r="B53" s="395" t="s">
        <v>116</v>
      </c>
      <c r="C53" s="396">
        <v>21085</v>
      </c>
      <c r="D53" s="397">
        <v>17.399999999999999</v>
      </c>
      <c r="E53" s="398">
        <v>18755</v>
      </c>
      <c r="F53" s="397">
        <v>15.9</v>
      </c>
      <c r="G53" s="398">
        <v>17792</v>
      </c>
      <c r="H53" s="397">
        <v>15.83594417544859</v>
      </c>
      <c r="I53" s="398">
        <v>17270</v>
      </c>
      <c r="J53" s="397">
        <v>15.716430814032853</v>
      </c>
      <c r="K53" s="398">
        <v>17167</v>
      </c>
      <c r="L53" s="397">
        <v>15.85441313643458</v>
      </c>
      <c r="M53" s="398">
        <v>17993</v>
      </c>
      <c r="N53" s="397">
        <v>16.619099079128453</v>
      </c>
      <c r="O53" s="396">
        <v>22837</v>
      </c>
      <c r="P53" s="397">
        <v>19.861717013745988</v>
      </c>
      <c r="Q53" s="398">
        <v>17623</v>
      </c>
      <c r="R53" s="397">
        <v>16.8</v>
      </c>
      <c r="S53" s="398">
        <v>17531</v>
      </c>
      <c r="T53" s="397">
        <v>17.37</v>
      </c>
      <c r="U53" s="398">
        <v>15693</v>
      </c>
      <c r="V53" s="397">
        <v>15.949</v>
      </c>
      <c r="W53" s="398">
        <v>14024</v>
      </c>
      <c r="X53" s="399">
        <f>W53/W50*100</f>
        <v>14.195625107550283</v>
      </c>
      <c r="Y53" s="398">
        <v>13240</v>
      </c>
      <c r="Z53" s="399">
        <f>Y53/Y50*100</f>
        <v>13.532435940678052</v>
      </c>
      <c r="AA53" s="398">
        <v>14663</v>
      </c>
      <c r="AB53" s="399">
        <f>AA53/AA50*100</f>
        <v>14.809016906700062</v>
      </c>
      <c r="AC53" s="398">
        <v>14576</v>
      </c>
      <c r="AD53" s="400">
        <f>AC53/AC50*100</f>
        <v>14.507380092164063</v>
      </c>
    </row>
    <row r="54" spans="1:30" s="23" customFormat="1"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30">
      <c r="A55" s="323" t="s">
        <v>20</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row>
    <row r="56" spans="1:30">
      <c r="A56" s="314" t="s">
        <v>183</v>
      </c>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row>
    <row r="57" spans="1:30">
      <c r="A57" s="314"/>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row>
    <row r="58" spans="1:30">
      <c r="A58" s="314"/>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row>
    <row r="59" spans="1:30">
      <c r="A59" s="314"/>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row>
    <row r="60" spans="1:30">
      <c r="A60" s="314"/>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row>
    <row r="61" spans="1:30">
      <c r="A61" s="314"/>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row>
    <row r="62" spans="1:30">
      <c r="A62" s="314"/>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row>
    <row r="63" spans="1:30">
      <c r="A63" s="314"/>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row>
    <row r="65" spans="1:3">
      <c r="A65" s="13" t="s">
        <v>21</v>
      </c>
      <c r="B65" s="13"/>
      <c r="C65" s="13"/>
    </row>
  </sheetData>
  <mergeCells count="54">
    <mergeCell ref="U15:AD15"/>
    <mergeCell ref="A13:AD13"/>
    <mergeCell ref="A9:AD12"/>
    <mergeCell ref="A8:AD8"/>
    <mergeCell ref="A4:AD7"/>
    <mergeCell ref="AC16:AD16"/>
    <mergeCell ref="AC32:AD32"/>
    <mergeCell ref="A56:AD63"/>
    <mergeCell ref="A55:AD55"/>
    <mergeCell ref="R31:AD31"/>
    <mergeCell ref="A38:A41"/>
    <mergeCell ref="A42:A45"/>
    <mergeCell ref="A46:A49"/>
    <mergeCell ref="W16:X16"/>
    <mergeCell ref="W32:X32"/>
    <mergeCell ref="U16:V16"/>
    <mergeCell ref="C32:D32"/>
    <mergeCell ref="A18:B18"/>
    <mergeCell ref="A21:B21"/>
    <mergeCell ref="A24:B24"/>
    <mergeCell ref="A23:B23"/>
    <mergeCell ref="A25:B25"/>
    <mergeCell ref="A26:B26"/>
    <mergeCell ref="A28:B28"/>
    <mergeCell ref="A27:B27"/>
    <mergeCell ref="A19:B19"/>
    <mergeCell ref="A20:B20"/>
    <mergeCell ref="A22:B22"/>
    <mergeCell ref="A50:A53"/>
    <mergeCell ref="O32:P32"/>
    <mergeCell ref="M32:N32"/>
    <mergeCell ref="K32:L32"/>
    <mergeCell ref="I32:J32"/>
    <mergeCell ref="A34:A37"/>
    <mergeCell ref="G32:H32"/>
    <mergeCell ref="E32:F32"/>
    <mergeCell ref="A3:AD3"/>
    <mergeCell ref="A1:AD1"/>
    <mergeCell ref="Y16:Z16"/>
    <mergeCell ref="Y32:Z32"/>
    <mergeCell ref="AA16:AB16"/>
    <mergeCell ref="AA32:AB32"/>
    <mergeCell ref="Q16:R16"/>
    <mergeCell ref="U32:V32"/>
    <mergeCell ref="S32:T32"/>
    <mergeCell ref="Q32:R32"/>
    <mergeCell ref="E16:F16"/>
    <mergeCell ref="C16:D16"/>
    <mergeCell ref="S16:T16"/>
    <mergeCell ref="O16:P16"/>
    <mergeCell ref="M16:N16"/>
    <mergeCell ref="K16:L16"/>
    <mergeCell ref="I16:J16"/>
    <mergeCell ref="G16:H16"/>
  </mergeCells>
  <hyperlinks>
    <hyperlink ref="A65" location="Titelseite!A1" display="zurück zum Inhaltsverzeichnis" xr:uid="{00000000-0004-0000-0100-000000000000}"/>
  </hyperlinks>
  <pageMargins left="0.7" right="0.7" top="0.78740157499999996" bottom="0.78740157499999996" header="0.3" footer="0.3"/>
  <pageSetup paperSize="9" orientation="portrait" horizontalDpi="4294967293" r:id="rId1"/>
  <ignoredErrors>
    <ignoredError sqref="U42" formulaRange="1"/>
    <ignoredError sqref="Y18:Z26 AA18:AA27 AB18:AB27 AC18:AC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5"/>
  <sheetViews>
    <sheetView zoomScaleNormal="100" workbookViewId="0">
      <selection sqref="A1:AC1"/>
    </sheetView>
  </sheetViews>
  <sheetFormatPr baseColWidth="10" defaultRowHeight="15"/>
  <cols>
    <col min="1" max="1" width="12.140625" style="23" customWidth="1"/>
    <col min="2" max="2" width="32.140625" style="23" customWidth="1"/>
    <col min="3" max="11" width="9.7109375" style="23" hidden="1" customWidth="1"/>
    <col min="12" max="31" width="9.7109375" style="23" customWidth="1"/>
    <col min="32" max="16384" width="11.42578125" style="23"/>
  </cols>
  <sheetData>
    <row r="1" spans="1:29" ht="18.75">
      <c r="A1" s="315" t="s">
        <v>94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row>
    <row r="2" spans="1:29">
      <c r="W2" s="6"/>
    </row>
    <row r="3" spans="1:29"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row>
    <row r="4" spans="1:29" ht="15" customHeight="1">
      <c r="A4" s="332" t="s">
        <v>95</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row>
    <row r="5" spans="1:29">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row>
    <row r="6" spans="1:29">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row>
    <row r="7" spans="1:29">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row>
    <row r="8" spans="1:29"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row>
    <row r="9" spans="1:29" ht="15" customHeight="1">
      <c r="A9" s="312" t="s">
        <v>61</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row>
    <row r="10" spans="1:29">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row>
    <row r="11" spans="1:29">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row>
    <row r="12" spans="1:29" ht="36" customHeight="1">
      <c r="A12" s="312"/>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row>
    <row r="13" spans="1:29"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row>
    <row r="14" spans="1:29">
      <c r="W14" s="6"/>
    </row>
    <row r="15" spans="1:29">
      <c r="A15" s="14" t="s">
        <v>138</v>
      </c>
      <c r="B15" s="14"/>
      <c r="C15" s="14"/>
      <c r="D15" s="14"/>
      <c r="E15" s="14"/>
      <c r="F15" s="14"/>
      <c r="G15" s="14"/>
      <c r="H15" s="14"/>
      <c r="I15" s="14"/>
      <c r="J15" s="11"/>
      <c r="K15" s="11"/>
      <c r="L15" s="11"/>
      <c r="M15" s="11"/>
      <c r="N15" s="11"/>
      <c r="O15" s="11"/>
      <c r="P15" s="11"/>
      <c r="Q15" s="11"/>
      <c r="R15" s="11"/>
      <c r="S15" s="11"/>
      <c r="T15" s="11"/>
      <c r="U15" s="540"/>
      <c r="V15" s="540"/>
      <c r="W15" s="540"/>
      <c r="X15" s="540"/>
      <c r="Y15" s="540"/>
      <c r="Z15" s="540"/>
      <c r="AA15" s="540"/>
      <c r="AB15" s="540"/>
      <c r="AC15" s="540"/>
    </row>
    <row r="16" spans="1:29">
      <c r="A16" s="355"/>
      <c r="B16" s="401"/>
      <c r="C16" s="402" t="s">
        <v>8</v>
      </c>
      <c r="D16" s="403"/>
      <c r="E16" s="404"/>
      <c r="F16" s="357" t="s">
        <v>7</v>
      </c>
      <c r="G16" s="405"/>
      <c r="H16" s="358"/>
      <c r="I16" s="405" t="s">
        <v>6</v>
      </c>
      <c r="J16" s="405"/>
      <c r="K16" s="358"/>
      <c r="L16" s="357" t="s">
        <v>5</v>
      </c>
      <c r="M16" s="405"/>
      <c r="N16" s="358"/>
      <c r="O16" s="405" t="s">
        <v>4</v>
      </c>
      <c r="P16" s="405"/>
      <c r="Q16" s="358"/>
      <c r="R16" s="405" t="s">
        <v>73</v>
      </c>
      <c r="S16" s="405"/>
      <c r="T16" s="358"/>
      <c r="U16" s="405" t="s">
        <v>161</v>
      </c>
      <c r="V16" s="405"/>
      <c r="W16" s="358"/>
      <c r="X16" s="405" t="s">
        <v>162</v>
      </c>
      <c r="Y16" s="405"/>
      <c r="Z16" s="359"/>
      <c r="AA16" s="405" t="s">
        <v>184</v>
      </c>
      <c r="AB16" s="405"/>
      <c r="AC16" s="359"/>
    </row>
    <row r="17" spans="1:29" ht="30">
      <c r="A17" s="360"/>
      <c r="B17" s="146"/>
      <c r="C17" s="39" t="s">
        <v>26</v>
      </c>
      <c r="D17" s="140" t="s">
        <v>92</v>
      </c>
      <c r="E17" s="72" t="s">
        <v>41</v>
      </c>
      <c r="F17" s="96" t="s">
        <v>26</v>
      </c>
      <c r="G17" s="140" t="s">
        <v>92</v>
      </c>
      <c r="H17" s="140" t="s">
        <v>41</v>
      </c>
      <c r="I17" s="39" t="s">
        <v>26</v>
      </c>
      <c r="J17" s="140" t="s">
        <v>92</v>
      </c>
      <c r="K17" s="72" t="s">
        <v>41</v>
      </c>
      <c r="L17" s="39" t="s">
        <v>26</v>
      </c>
      <c r="M17" s="140" t="s">
        <v>92</v>
      </c>
      <c r="N17" s="140" t="s">
        <v>41</v>
      </c>
      <c r="O17" s="39" t="s">
        <v>26</v>
      </c>
      <c r="P17" s="140" t="s">
        <v>92</v>
      </c>
      <c r="Q17" s="72" t="s">
        <v>41</v>
      </c>
      <c r="R17" s="39" t="s">
        <v>26</v>
      </c>
      <c r="S17" s="140" t="s">
        <v>92</v>
      </c>
      <c r="T17" s="72" t="s">
        <v>41</v>
      </c>
      <c r="U17" s="39" t="s">
        <v>26</v>
      </c>
      <c r="V17" s="140" t="s">
        <v>92</v>
      </c>
      <c r="W17" s="72" t="s">
        <v>41</v>
      </c>
      <c r="X17" s="39" t="s">
        <v>26</v>
      </c>
      <c r="Y17" s="140" t="s">
        <v>92</v>
      </c>
      <c r="Z17" s="361" t="s">
        <v>41</v>
      </c>
      <c r="AA17" s="39" t="s">
        <v>26</v>
      </c>
      <c r="AB17" s="140" t="s">
        <v>92</v>
      </c>
      <c r="AC17" s="361" t="s">
        <v>41</v>
      </c>
    </row>
    <row r="18" spans="1:29">
      <c r="A18" s="362" t="s">
        <v>23</v>
      </c>
      <c r="B18" s="328"/>
      <c r="C18" s="152">
        <v>3064</v>
      </c>
      <c r="D18" s="148">
        <f>SUM(D19:D20)</f>
        <v>1516</v>
      </c>
      <c r="E18" s="283">
        <f t="shared" ref="E18:E28" si="0">D18/C18*100</f>
        <v>49.477806788511749</v>
      </c>
      <c r="F18" s="148">
        <v>3214</v>
      </c>
      <c r="G18" s="148">
        <f>SUM(G19:G20)</f>
        <v>1605</v>
      </c>
      <c r="H18" s="283">
        <f t="shared" ref="H18:H28" si="1">G18/F18*100</f>
        <v>49.9377722464219</v>
      </c>
      <c r="I18" s="152">
        <v>3262</v>
      </c>
      <c r="J18" s="148">
        <f>SUM(J19:J20)</f>
        <v>1561</v>
      </c>
      <c r="K18" s="283">
        <f t="shared" ref="K18:K28" si="2">J18/I18*100</f>
        <v>47.854077253218883</v>
      </c>
      <c r="L18" s="280">
        <v>3485</v>
      </c>
      <c r="M18" s="148">
        <f>SUM(M19:M20)</f>
        <v>1645</v>
      </c>
      <c r="N18" s="283">
        <f t="shared" ref="N18:N28" si="3">M18/L18*100</f>
        <v>47.202295552367289</v>
      </c>
      <c r="O18" s="153">
        <v>3285</v>
      </c>
      <c r="P18" s="148">
        <f>SUM(P19:P20)</f>
        <v>1576</v>
      </c>
      <c r="Q18" s="283">
        <f t="shared" ref="Q18:Q28" si="4">P18/O18*100</f>
        <v>47.975646879756468</v>
      </c>
      <c r="R18" s="153">
        <f>SUM(R19:R20)</f>
        <v>3243.5</v>
      </c>
      <c r="S18" s="148">
        <f>SUM(S19:S20)</f>
        <v>1516.5</v>
      </c>
      <c r="T18" s="283">
        <f t="shared" ref="T18:T28" si="5">S18/R18*100</f>
        <v>46.755048558655773</v>
      </c>
      <c r="U18" s="153">
        <v>2936</v>
      </c>
      <c r="V18" s="148">
        <f>SUM(V19:V20)</f>
        <v>1471</v>
      </c>
      <c r="W18" s="283">
        <f t="shared" ref="W18:W28" si="6">V18/U18*100</f>
        <v>50.102179836512263</v>
      </c>
      <c r="X18" s="153">
        <f>SUM(X19:X20)</f>
        <v>2856</v>
      </c>
      <c r="Y18" s="148">
        <f>SUM(Y19:Y20)</f>
        <v>1375</v>
      </c>
      <c r="Z18" s="406">
        <f t="shared" ref="Z18:Z28" si="7">Y18/X18*100</f>
        <v>48.14425770308123</v>
      </c>
      <c r="AA18" s="153">
        <f>SUM(AA19:AA20)</f>
        <v>2860</v>
      </c>
      <c r="AB18" s="148">
        <f>SUM(AB19:AB20)</f>
        <v>1363</v>
      </c>
      <c r="AC18" s="406">
        <f t="shared" ref="AC18:AC28" si="8">AB18/AA18*100</f>
        <v>47.657342657342653</v>
      </c>
    </row>
    <row r="19" spans="1:29">
      <c r="A19" s="364" t="s">
        <v>31</v>
      </c>
      <c r="B19" s="334"/>
      <c r="C19" s="79">
        <v>2149</v>
      </c>
      <c r="D19" s="155">
        <v>931</v>
      </c>
      <c r="E19" s="157">
        <f t="shared" si="0"/>
        <v>43.322475570032573</v>
      </c>
      <c r="F19" s="81">
        <v>2287</v>
      </c>
      <c r="G19" s="155">
        <v>998</v>
      </c>
      <c r="H19" s="157">
        <f t="shared" si="1"/>
        <v>43.637953651071271</v>
      </c>
      <c r="I19" s="79">
        <v>2365</v>
      </c>
      <c r="J19" s="155">
        <v>960</v>
      </c>
      <c r="K19" s="157">
        <f t="shared" si="2"/>
        <v>40.59196617336152</v>
      </c>
      <c r="L19" s="79">
        <v>2456</v>
      </c>
      <c r="M19" s="155">
        <v>987</v>
      </c>
      <c r="N19" s="157">
        <f t="shared" si="3"/>
        <v>40.187296416938111</v>
      </c>
      <c r="O19" s="79">
        <v>2277</v>
      </c>
      <c r="P19" s="155">
        <v>930</v>
      </c>
      <c r="Q19" s="157">
        <f t="shared" si="4"/>
        <v>40.843214756258234</v>
      </c>
      <c r="R19" s="79">
        <v>2094.5</v>
      </c>
      <c r="S19" s="155">
        <v>818.5</v>
      </c>
      <c r="T19" s="157">
        <f t="shared" si="5"/>
        <v>39.078539030794943</v>
      </c>
      <c r="U19" s="79">
        <v>1966</v>
      </c>
      <c r="V19" s="155">
        <v>842</v>
      </c>
      <c r="W19" s="157">
        <f t="shared" si="6"/>
        <v>42.828077314343844</v>
      </c>
      <c r="X19" s="79">
        <v>1986</v>
      </c>
      <c r="Y19" s="155">
        <v>808</v>
      </c>
      <c r="Z19" s="407">
        <f t="shared" si="7"/>
        <v>40.684793554884195</v>
      </c>
      <c r="AA19" s="79">
        <v>2016</v>
      </c>
      <c r="AB19" s="155">
        <v>789</v>
      </c>
      <c r="AC19" s="407">
        <f t="shared" si="8"/>
        <v>39.136904761904759</v>
      </c>
    </row>
    <row r="20" spans="1:29">
      <c r="A20" s="368" t="s">
        <v>32</v>
      </c>
      <c r="B20" s="339"/>
      <c r="C20" s="83">
        <v>915</v>
      </c>
      <c r="D20" s="85">
        <v>585</v>
      </c>
      <c r="E20" s="158">
        <f t="shared" si="0"/>
        <v>63.934426229508205</v>
      </c>
      <c r="F20" s="85">
        <v>927</v>
      </c>
      <c r="G20" s="85">
        <v>607</v>
      </c>
      <c r="H20" s="158">
        <f t="shared" si="1"/>
        <v>65.48004314994607</v>
      </c>
      <c r="I20" s="83">
        <v>897</v>
      </c>
      <c r="J20" s="85">
        <v>601</v>
      </c>
      <c r="K20" s="158">
        <f t="shared" si="2"/>
        <v>67.001114827201775</v>
      </c>
      <c r="L20" s="83">
        <v>1029</v>
      </c>
      <c r="M20" s="85">
        <v>658</v>
      </c>
      <c r="N20" s="158">
        <f t="shared" si="3"/>
        <v>63.945578231292522</v>
      </c>
      <c r="O20" s="83">
        <v>1008</v>
      </c>
      <c r="P20" s="85">
        <v>646</v>
      </c>
      <c r="Q20" s="158">
        <f t="shared" si="4"/>
        <v>64.087301587301596</v>
      </c>
      <c r="R20" s="83">
        <v>1149</v>
      </c>
      <c r="S20" s="85">
        <v>698</v>
      </c>
      <c r="T20" s="158">
        <f t="shared" si="5"/>
        <v>60.748476936466488</v>
      </c>
      <c r="U20" s="83">
        <v>970</v>
      </c>
      <c r="V20" s="85">
        <v>629</v>
      </c>
      <c r="W20" s="158">
        <f t="shared" si="6"/>
        <v>64.845360824742272</v>
      </c>
      <c r="X20" s="83">
        <v>870</v>
      </c>
      <c r="Y20" s="85">
        <v>567</v>
      </c>
      <c r="Z20" s="408">
        <f t="shared" si="7"/>
        <v>65.172413793103445</v>
      </c>
      <c r="AA20" s="83">
        <v>844</v>
      </c>
      <c r="AB20" s="85">
        <v>574</v>
      </c>
      <c r="AC20" s="408">
        <f t="shared" si="8"/>
        <v>68.009478672985779</v>
      </c>
    </row>
    <row r="21" spans="1:29">
      <c r="A21" s="409" t="s">
        <v>24</v>
      </c>
      <c r="B21" s="338"/>
      <c r="C21" s="87">
        <v>2133</v>
      </c>
      <c r="D21" s="89">
        <f>SUM(D22:D23)</f>
        <v>1143</v>
      </c>
      <c r="E21" s="283">
        <f t="shared" si="0"/>
        <v>53.586497890295362</v>
      </c>
      <c r="F21" s="89">
        <v>1980</v>
      </c>
      <c r="G21" s="89">
        <f>SUM(G22:G23)</f>
        <v>1019</v>
      </c>
      <c r="H21" s="283">
        <f t="shared" si="1"/>
        <v>51.464646464646471</v>
      </c>
      <c r="I21" s="87">
        <v>2028</v>
      </c>
      <c r="J21" s="89">
        <f>SUM(J22:J23)</f>
        <v>1013</v>
      </c>
      <c r="K21" s="283">
        <f t="shared" si="2"/>
        <v>49.950690335305723</v>
      </c>
      <c r="L21" s="87">
        <v>2155</v>
      </c>
      <c r="M21" s="89">
        <f>SUM(M22:M23)</f>
        <v>1112</v>
      </c>
      <c r="N21" s="283">
        <f t="shared" si="3"/>
        <v>51.600928074245942</v>
      </c>
      <c r="O21" s="87">
        <v>1680</v>
      </c>
      <c r="P21" s="89">
        <f>SUM(P22:P23)</f>
        <v>861</v>
      </c>
      <c r="Q21" s="283">
        <f t="shared" si="4"/>
        <v>51.249999999999993</v>
      </c>
      <c r="R21" s="153">
        <f>SUM(R22:R23)</f>
        <v>2057</v>
      </c>
      <c r="S21" s="89">
        <f>SUM(S22:S23)</f>
        <v>1026</v>
      </c>
      <c r="T21" s="283">
        <f t="shared" si="5"/>
        <v>49.878463782207099</v>
      </c>
      <c r="U21" s="153">
        <v>1846</v>
      </c>
      <c r="V21" s="89">
        <f>SUM(V22:V23)</f>
        <v>961</v>
      </c>
      <c r="W21" s="283">
        <f t="shared" si="6"/>
        <v>52.058504875406285</v>
      </c>
      <c r="X21" s="153">
        <f>SUM(X22:X23)</f>
        <v>1932</v>
      </c>
      <c r="Y21" s="89">
        <f>SUM(Y22:Y23)</f>
        <v>1020</v>
      </c>
      <c r="Z21" s="406">
        <f t="shared" si="7"/>
        <v>52.795031055900623</v>
      </c>
      <c r="AA21" s="153">
        <f>SUM(AA22:AA23)</f>
        <v>2103</v>
      </c>
      <c r="AB21" s="89">
        <f>SUM(AB22:AB23)</f>
        <v>1055</v>
      </c>
      <c r="AC21" s="406">
        <f t="shared" si="8"/>
        <v>50.166428911079407</v>
      </c>
    </row>
    <row r="22" spans="1:29">
      <c r="A22" s="364" t="s">
        <v>33</v>
      </c>
      <c r="B22" s="334"/>
      <c r="C22" s="91">
        <v>1701</v>
      </c>
      <c r="D22" s="93">
        <v>931</v>
      </c>
      <c r="E22" s="157">
        <f t="shared" si="0"/>
        <v>54.732510288065839</v>
      </c>
      <c r="F22" s="93">
        <v>1544</v>
      </c>
      <c r="G22" s="93">
        <v>819</v>
      </c>
      <c r="H22" s="157">
        <f t="shared" si="1"/>
        <v>53.0440414507772</v>
      </c>
      <c r="I22" s="91">
        <v>1602</v>
      </c>
      <c r="J22" s="93">
        <v>821</v>
      </c>
      <c r="K22" s="157">
        <f t="shared" si="2"/>
        <v>51.248439450686647</v>
      </c>
      <c r="L22" s="91">
        <v>1713</v>
      </c>
      <c r="M22" s="93">
        <v>923</v>
      </c>
      <c r="N22" s="157">
        <f t="shared" si="3"/>
        <v>53.882078225335675</v>
      </c>
      <c r="O22" s="91">
        <v>1234</v>
      </c>
      <c r="P22" s="93">
        <v>639</v>
      </c>
      <c r="Q22" s="157">
        <f t="shared" si="4"/>
        <v>51.782820097244731</v>
      </c>
      <c r="R22" s="91">
        <v>1680</v>
      </c>
      <c r="S22" s="93">
        <v>849</v>
      </c>
      <c r="T22" s="157">
        <f t="shared" si="5"/>
        <v>50.535714285714285</v>
      </c>
      <c r="U22" s="91">
        <v>1455</v>
      </c>
      <c r="V22" s="93">
        <v>766</v>
      </c>
      <c r="W22" s="157">
        <f t="shared" si="6"/>
        <v>52.646048109965641</v>
      </c>
      <c r="X22" s="91">
        <v>1540</v>
      </c>
      <c r="Y22" s="93">
        <v>822</v>
      </c>
      <c r="Z22" s="407">
        <f t="shared" si="7"/>
        <v>53.376623376623378</v>
      </c>
      <c r="AA22" s="91">
        <v>1729</v>
      </c>
      <c r="AB22" s="93">
        <v>880</v>
      </c>
      <c r="AC22" s="407">
        <f t="shared" si="8"/>
        <v>50.896471949103528</v>
      </c>
    </row>
    <row r="23" spans="1:29">
      <c r="A23" s="368" t="s">
        <v>34</v>
      </c>
      <c r="B23" s="339"/>
      <c r="C23" s="61">
        <v>432</v>
      </c>
      <c r="D23" s="63">
        <v>212</v>
      </c>
      <c r="E23" s="158">
        <f t="shared" si="0"/>
        <v>49.074074074074076</v>
      </c>
      <c r="F23" s="63">
        <v>436</v>
      </c>
      <c r="G23" s="63">
        <v>200</v>
      </c>
      <c r="H23" s="158">
        <f t="shared" si="1"/>
        <v>45.871559633027523</v>
      </c>
      <c r="I23" s="61">
        <v>426</v>
      </c>
      <c r="J23" s="63">
        <v>192</v>
      </c>
      <c r="K23" s="158">
        <f t="shared" si="2"/>
        <v>45.070422535211272</v>
      </c>
      <c r="L23" s="112">
        <v>442</v>
      </c>
      <c r="M23" s="63">
        <v>189</v>
      </c>
      <c r="N23" s="158">
        <f t="shared" si="3"/>
        <v>42.76018099547511</v>
      </c>
      <c r="O23" s="39">
        <v>446</v>
      </c>
      <c r="P23" s="63">
        <v>222</v>
      </c>
      <c r="Q23" s="158">
        <f t="shared" si="4"/>
        <v>49.775784753363226</v>
      </c>
      <c r="R23" s="39">
        <v>377</v>
      </c>
      <c r="S23" s="63">
        <v>177</v>
      </c>
      <c r="T23" s="158">
        <f t="shared" si="5"/>
        <v>46.949602122015918</v>
      </c>
      <c r="U23" s="39">
        <v>391</v>
      </c>
      <c r="V23" s="63">
        <v>195</v>
      </c>
      <c r="W23" s="158">
        <f t="shared" si="6"/>
        <v>49.872122762148337</v>
      </c>
      <c r="X23" s="39">
        <v>392</v>
      </c>
      <c r="Y23" s="63">
        <v>198</v>
      </c>
      <c r="Z23" s="408">
        <f t="shared" si="7"/>
        <v>50.510204081632651</v>
      </c>
      <c r="AA23" s="39">
        <v>374</v>
      </c>
      <c r="AB23" s="63">
        <v>175</v>
      </c>
      <c r="AC23" s="408">
        <f t="shared" si="8"/>
        <v>46.791443850267378</v>
      </c>
    </row>
    <row r="24" spans="1:29">
      <c r="A24" s="409" t="s">
        <v>25</v>
      </c>
      <c r="B24" s="338"/>
      <c r="C24" s="153">
        <v>793</v>
      </c>
      <c r="D24" s="150">
        <f>SUM(D25:D27)</f>
        <v>280</v>
      </c>
      <c r="E24" s="283">
        <f t="shared" si="0"/>
        <v>35.308953341740228</v>
      </c>
      <c r="F24" s="150">
        <v>1058</v>
      </c>
      <c r="G24" s="150">
        <f>SUM(G25:G27)</f>
        <v>341</v>
      </c>
      <c r="H24" s="283">
        <f t="shared" si="1"/>
        <v>32.230623818525522</v>
      </c>
      <c r="I24" s="153">
        <v>828</v>
      </c>
      <c r="J24" s="150">
        <f>SUM(J25:J27)</f>
        <v>318</v>
      </c>
      <c r="K24" s="283">
        <f t="shared" si="2"/>
        <v>38.405797101449274</v>
      </c>
      <c r="L24" s="153">
        <v>763</v>
      </c>
      <c r="M24" s="150">
        <f>SUM(M25:M27)</f>
        <v>296</v>
      </c>
      <c r="N24" s="283">
        <f t="shared" si="3"/>
        <v>38.794233289646137</v>
      </c>
      <c r="O24" s="153">
        <v>597</v>
      </c>
      <c r="P24" s="150">
        <f>SUM(P25:P27)</f>
        <v>221</v>
      </c>
      <c r="Q24" s="283">
        <f t="shared" si="4"/>
        <v>37.018425460636514</v>
      </c>
      <c r="R24" s="153">
        <f>SUM(R25:R27)</f>
        <v>532</v>
      </c>
      <c r="S24" s="150">
        <f>SUM(S25:S27)</f>
        <v>206</v>
      </c>
      <c r="T24" s="283">
        <f t="shared" si="5"/>
        <v>38.721804511278194</v>
      </c>
      <c r="U24" s="153">
        <v>512</v>
      </c>
      <c r="V24" s="150">
        <f>SUM(V25:V27)</f>
        <v>203</v>
      </c>
      <c r="W24" s="283">
        <f t="shared" si="6"/>
        <v>39.6484375</v>
      </c>
      <c r="X24" s="153">
        <f>SUM(X25:X27)</f>
        <v>533</v>
      </c>
      <c r="Y24" s="150">
        <f>SUM(Y25:Y27)</f>
        <v>220</v>
      </c>
      <c r="Z24" s="406">
        <f t="shared" si="7"/>
        <v>41.275797373358344</v>
      </c>
      <c r="AA24" s="153">
        <f>SUM(AA25:AA27)</f>
        <v>567</v>
      </c>
      <c r="AB24" s="150">
        <f>SUM(AB25:AB27)</f>
        <v>203</v>
      </c>
      <c r="AC24" s="406">
        <f t="shared" si="8"/>
        <v>35.802469135802468</v>
      </c>
    </row>
    <row r="25" spans="1:29">
      <c r="A25" s="364" t="s">
        <v>37</v>
      </c>
      <c r="B25" s="334"/>
      <c r="C25" s="101">
        <v>121</v>
      </c>
      <c r="D25" s="103">
        <v>51</v>
      </c>
      <c r="E25" s="157">
        <f t="shared" si="0"/>
        <v>42.148760330578511</v>
      </c>
      <c r="F25" s="103">
        <v>141</v>
      </c>
      <c r="G25" s="103">
        <v>72</v>
      </c>
      <c r="H25" s="157">
        <f t="shared" si="1"/>
        <v>51.063829787234042</v>
      </c>
      <c r="I25" s="101">
        <v>132</v>
      </c>
      <c r="J25" s="103">
        <v>61</v>
      </c>
      <c r="K25" s="157">
        <f t="shared" si="2"/>
        <v>46.212121212121211</v>
      </c>
      <c r="L25" s="101">
        <v>142</v>
      </c>
      <c r="M25" s="103">
        <v>60</v>
      </c>
      <c r="N25" s="157">
        <f t="shared" si="3"/>
        <v>42.25352112676056</v>
      </c>
      <c r="O25" s="101">
        <v>129</v>
      </c>
      <c r="P25" s="103">
        <v>58</v>
      </c>
      <c r="Q25" s="157">
        <f t="shared" si="4"/>
        <v>44.961240310077521</v>
      </c>
      <c r="R25" s="101">
        <v>161</v>
      </c>
      <c r="S25" s="103">
        <v>69</v>
      </c>
      <c r="T25" s="157">
        <f t="shared" si="5"/>
        <v>42.857142857142854</v>
      </c>
      <c r="U25" s="101">
        <v>55</v>
      </c>
      <c r="V25" s="103">
        <v>31</v>
      </c>
      <c r="W25" s="157">
        <f t="shared" si="6"/>
        <v>56.36363636363636</v>
      </c>
      <c r="X25" s="101">
        <v>35</v>
      </c>
      <c r="Y25" s="103">
        <v>22</v>
      </c>
      <c r="Z25" s="407">
        <f t="shared" si="7"/>
        <v>62.857142857142854</v>
      </c>
      <c r="AA25" s="101">
        <v>44</v>
      </c>
      <c r="AB25" s="103">
        <v>23</v>
      </c>
      <c r="AC25" s="407">
        <f t="shared" si="8"/>
        <v>52.272727272727273</v>
      </c>
    </row>
    <row r="26" spans="1:29">
      <c r="A26" s="364" t="s">
        <v>35</v>
      </c>
      <c r="B26" s="334"/>
      <c r="C26" s="57">
        <v>82</v>
      </c>
      <c r="D26" s="59">
        <v>32</v>
      </c>
      <c r="E26" s="157">
        <f t="shared" si="0"/>
        <v>39.024390243902438</v>
      </c>
      <c r="F26" s="59">
        <v>75</v>
      </c>
      <c r="G26" s="59">
        <v>27</v>
      </c>
      <c r="H26" s="157">
        <f t="shared" si="1"/>
        <v>36</v>
      </c>
      <c r="I26" s="57">
        <v>69</v>
      </c>
      <c r="J26" s="59">
        <v>26</v>
      </c>
      <c r="K26" s="157">
        <f t="shared" si="2"/>
        <v>37.681159420289859</v>
      </c>
      <c r="L26" s="105">
        <v>58</v>
      </c>
      <c r="M26" s="59">
        <v>20</v>
      </c>
      <c r="N26" s="157">
        <f t="shared" si="3"/>
        <v>34.482758620689658</v>
      </c>
      <c r="O26" s="105">
        <v>61</v>
      </c>
      <c r="P26" s="59">
        <v>20</v>
      </c>
      <c r="Q26" s="157">
        <f t="shared" si="4"/>
        <v>32.786885245901637</v>
      </c>
      <c r="R26" s="105">
        <v>61</v>
      </c>
      <c r="S26" s="59">
        <v>17</v>
      </c>
      <c r="T26" s="157">
        <f t="shared" si="5"/>
        <v>27.868852459016392</v>
      </c>
      <c r="U26" s="105">
        <v>4</v>
      </c>
      <c r="V26" s="59">
        <v>0</v>
      </c>
      <c r="W26" s="157">
        <f t="shared" si="6"/>
        <v>0</v>
      </c>
      <c r="X26" s="105">
        <v>4</v>
      </c>
      <c r="Y26" s="59">
        <v>3</v>
      </c>
      <c r="Z26" s="407">
        <f t="shared" si="7"/>
        <v>75</v>
      </c>
      <c r="AA26" s="105">
        <v>2</v>
      </c>
      <c r="AB26" s="59">
        <v>1</v>
      </c>
      <c r="AC26" s="407">
        <f t="shared" si="8"/>
        <v>50</v>
      </c>
    </row>
    <row r="27" spans="1:29" ht="15.75" thickBot="1">
      <c r="A27" s="370" t="s">
        <v>36</v>
      </c>
      <c r="B27" s="335"/>
      <c r="C27" s="108">
        <v>590</v>
      </c>
      <c r="D27" s="156">
        <v>197</v>
      </c>
      <c r="E27" s="159">
        <f t="shared" si="0"/>
        <v>33.389830508474574</v>
      </c>
      <c r="F27" s="110">
        <v>842</v>
      </c>
      <c r="G27" s="156">
        <v>242</v>
      </c>
      <c r="H27" s="159">
        <f t="shared" si="1"/>
        <v>28.741092636579573</v>
      </c>
      <c r="I27" s="108">
        <v>627</v>
      </c>
      <c r="J27" s="156">
        <v>231</v>
      </c>
      <c r="K27" s="159">
        <f t="shared" si="2"/>
        <v>36.84210526315789</v>
      </c>
      <c r="L27" s="108">
        <v>563</v>
      </c>
      <c r="M27" s="156">
        <v>216</v>
      </c>
      <c r="N27" s="159">
        <f t="shared" si="3"/>
        <v>38.365896980461812</v>
      </c>
      <c r="O27" s="108">
        <v>407</v>
      </c>
      <c r="P27" s="156">
        <v>143</v>
      </c>
      <c r="Q27" s="159">
        <f t="shared" si="4"/>
        <v>35.135135135135137</v>
      </c>
      <c r="R27" s="108">
        <v>310</v>
      </c>
      <c r="S27" s="156">
        <v>120</v>
      </c>
      <c r="T27" s="159">
        <f t="shared" si="5"/>
        <v>38.70967741935484</v>
      </c>
      <c r="U27" s="108">
        <v>453</v>
      </c>
      <c r="V27" s="156">
        <v>172</v>
      </c>
      <c r="W27" s="159">
        <f t="shared" si="6"/>
        <v>37.969094922737305</v>
      </c>
      <c r="X27" s="108">
        <v>494</v>
      </c>
      <c r="Y27" s="156">
        <v>195</v>
      </c>
      <c r="Z27" s="410">
        <f t="shared" si="7"/>
        <v>39.473684210526315</v>
      </c>
      <c r="AA27" s="108">
        <v>521</v>
      </c>
      <c r="AB27" s="156">
        <v>179</v>
      </c>
      <c r="AC27" s="410">
        <f t="shared" si="8"/>
        <v>34.357005758157385</v>
      </c>
    </row>
    <row r="28" spans="1:29" ht="15.75" thickTop="1">
      <c r="A28" s="411" t="s">
        <v>26</v>
      </c>
      <c r="B28" s="412"/>
      <c r="C28" s="374">
        <v>5990</v>
      </c>
      <c r="D28" s="413">
        <f>D18+D21+D24</f>
        <v>2939</v>
      </c>
      <c r="E28" s="414">
        <f t="shared" si="0"/>
        <v>49.065108514190321</v>
      </c>
      <c r="F28" s="413">
        <f>F18+F21+F24</f>
        <v>6252</v>
      </c>
      <c r="G28" s="413">
        <f>G18+G21+G24</f>
        <v>2965</v>
      </c>
      <c r="H28" s="414">
        <f t="shared" si="1"/>
        <v>47.424824056301986</v>
      </c>
      <c r="I28" s="374">
        <v>6118</v>
      </c>
      <c r="J28" s="413">
        <f>J18+J21+J24</f>
        <v>2892</v>
      </c>
      <c r="K28" s="414">
        <f t="shared" si="2"/>
        <v>47.270349787512259</v>
      </c>
      <c r="L28" s="376">
        <v>6403</v>
      </c>
      <c r="M28" s="413">
        <f>M18+M21+M24</f>
        <v>3053</v>
      </c>
      <c r="N28" s="414">
        <f t="shared" si="3"/>
        <v>47.680774636888955</v>
      </c>
      <c r="O28" s="380">
        <v>5562</v>
      </c>
      <c r="P28" s="413">
        <f>P18+P21+P24</f>
        <v>2658</v>
      </c>
      <c r="Q28" s="414">
        <f t="shared" si="4"/>
        <v>47.788565264293418</v>
      </c>
      <c r="R28" s="380">
        <f>R18+R21+R24</f>
        <v>5832.5</v>
      </c>
      <c r="S28" s="413">
        <f>S18+S21+S24</f>
        <v>2748.5</v>
      </c>
      <c r="T28" s="414">
        <f t="shared" si="5"/>
        <v>47.123874839262754</v>
      </c>
      <c r="U28" s="380">
        <v>5294</v>
      </c>
      <c r="V28" s="413">
        <f>V18+V21+V24</f>
        <v>2635</v>
      </c>
      <c r="W28" s="414">
        <f t="shared" si="6"/>
        <v>49.77332829618436</v>
      </c>
      <c r="X28" s="380">
        <f>X18+X21+X24</f>
        <v>5321</v>
      </c>
      <c r="Y28" s="413">
        <f>Y18+Y21+Y24</f>
        <v>2615</v>
      </c>
      <c r="Z28" s="415">
        <f t="shared" si="7"/>
        <v>49.144897575643675</v>
      </c>
      <c r="AA28" s="380">
        <f>AA18+AA21+AA24</f>
        <v>5530</v>
      </c>
      <c r="AB28" s="413">
        <f>AB18+AB21+AB24</f>
        <v>2621</v>
      </c>
      <c r="AC28" s="415">
        <f t="shared" si="8"/>
        <v>47.396021699819165</v>
      </c>
    </row>
    <row r="29" spans="1:29">
      <c r="A29" s="15"/>
      <c r="B29" s="15"/>
      <c r="C29" s="12"/>
      <c r="D29" s="12"/>
      <c r="E29" s="12"/>
      <c r="F29" s="12"/>
      <c r="G29" s="12"/>
      <c r="H29" s="12"/>
      <c r="I29" s="12"/>
      <c r="J29" s="12"/>
      <c r="K29" s="12"/>
      <c r="L29" s="12"/>
      <c r="M29" s="12"/>
      <c r="N29" s="12"/>
      <c r="O29" s="12"/>
      <c r="P29" s="65"/>
      <c r="Q29" s="12"/>
      <c r="R29" s="12"/>
      <c r="S29" s="12"/>
      <c r="T29" s="12"/>
      <c r="U29" s="12"/>
      <c r="V29" s="66"/>
    </row>
    <row r="30" spans="1:29">
      <c r="A30" s="15"/>
      <c r="B30" s="15"/>
      <c r="C30" s="15"/>
      <c r="D30" s="12"/>
      <c r="E30" s="12"/>
      <c r="F30" s="12"/>
      <c r="G30" s="12"/>
      <c r="H30" s="12"/>
      <c r="I30" s="12"/>
      <c r="J30" s="12"/>
      <c r="K30" s="12"/>
      <c r="L30" s="12"/>
      <c r="M30" s="12"/>
      <c r="N30" s="12"/>
      <c r="O30" s="12"/>
      <c r="P30" s="12"/>
      <c r="Q30" s="12"/>
      <c r="R30" s="12"/>
      <c r="S30" s="12"/>
      <c r="T30" s="12"/>
      <c r="U30" s="12"/>
      <c r="V30" s="12"/>
    </row>
    <row r="31" spans="1:29">
      <c r="A31" s="14" t="s">
        <v>139</v>
      </c>
      <c r="B31" s="14"/>
      <c r="C31" s="16"/>
      <c r="D31" s="17"/>
      <c r="E31" s="17"/>
      <c r="F31" s="17"/>
      <c r="G31" s="17"/>
      <c r="H31" s="17"/>
      <c r="I31" s="17"/>
      <c r="J31" s="17"/>
      <c r="K31" s="17"/>
      <c r="L31" s="17"/>
      <c r="M31" s="17"/>
      <c r="N31" s="17"/>
      <c r="O31" s="17"/>
      <c r="P31" s="17"/>
      <c r="Q31" s="17"/>
      <c r="R31" s="17"/>
      <c r="S31" s="17"/>
      <c r="T31" s="17"/>
      <c r="U31" s="17"/>
      <c r="V31" s="541"/>
      <c r="W31" s="541"/>
      <c r="X31" s="541"/>
      <c r="Y31" s="541"/>
      <c r="Z31" s="541"/>
      <c r="AA31" s="541"/>
      <c r="AB31" s="541"/>
      <c r="AC31" s="541"/>
    </row>
    <row r="32" spans="1:29">
      <c r="A32" s="382"/>
      <c r="B32" s="383"/>
      <c r="C32" s="402" t="s">
        <v>8</v>
      </c>
      <c r="D32" s="403"/>
      <c r="E32" s="403"/>
      <c r="F32" s="357" t="s">
        <v>7</v>
      </c>
      <c r="G32" s="405"/>
      <c r="H32" s="358"/>
      <c r="I32" s="405" t="s">
        <v>6</v>
      </c>
      <c r="J32" s="405"/>
      <c r="K32" s="405"/>
      <c r="L32" s="357" t="s">
        <v>5</v>
      </c>
      <c r="M32" s="405"/>
      <c r="N32" s="358"/>
      <c r="O32" s="405" t="s">
        <v>4</v>
      </c>
      <c r="P32" s="405"/>
      <c r="Q32" s="358"/>
      <c r="R32" s="405" t="s">
        <v>73</v>
      </c>
      <c r="S32" s="405"/>
      <c r="T32" s="358"/>
      <c r="U32" s="405" t="s">
        <v>161</v>
      </c>
      <c r="V32" s="405"/>
      <c r="W32" s="358"/>
      <c r="X32" s="405" t="s">
        <v>162</v>
      </c>
      <c r="Y32" s="405"/>
      <c r="Z32" s="359"/>
      <c r="AA32" s="405" t="s">
        <v>184</v>
      </c>
      <c r="AB32" s="405"/>
      <c r="AC32" s="359"/>
    </row>
    <row r="33" spans="1:29" ht="30">
      <c r="A33" s="384"/>
      <c r="B33" s="113"/>
      <c r="C33" s="91" t="s">
        <v>26</v>
      </c>
      <c r="D33" s="147" t="s">
        <v>92</v>
      </c>
      <c r="E33" s="147" t="s">
        <v>41</v>
      </c>
      <c r="F33" s="91" t="s">
        <v>26</v>
      </c>
      <c r="G33" s="147" t="s">
        <v>92</v>
      </c>
      <c r="H33" s="151" t="s">
        <v>41</v>
      </c>
      <c r="I33" s="93" t="s">
        <v>26</v>
      </c>
      <c r="J33" s="147" t="s">
        <v>92</v>
      </c>
      <c r="K33" s="147" t="s">
        <v>41</v>
      </c>
      <c r="L33" s="91" t="s">
        <v>26</v>
      </c>
      <c r="M33" s="147" t="s">
        <v>92</v>
      </c>
      <c r="N33" s="151" t="s">
        <v>41</v>
      </c>
      <c r="O33" s="93" t="s">
        <v>26</v>
      </c>
      <c r="P33" s="147" t="s">
        <v>92</v>
      </c>
      <c r="Q33" s="151" t="s">
        <v>41</v>
      </c>
      <c r="R33" s="93" t="s">
        <v>26</v>
      </c>
      <c r="S33" s="147" t="s">
        <v>92</v>
      </c>
      <c r="T33" s="151" t="s">
        <v>41</v>
      </c>
      <c r="U33" s="93" t="s">
        <v>26</v>
      </c>
      <c r="V33" s="147" t="s">
        <v>92</v>
      </c>
      <c r="W33" s="151" t="s">
        <v>41</v>
      </c>
      <c r="X33" s="93" t="s">
        <v>26</v>
      </c>
      <c r="Y33" s="147" t="s">
        <v>92</v>
      </c>
      <c r="Z33" s="416" t="s">
        <v>41</v>
      </c>
      <c r="AA33" s="93" t="s">
        <v>26</v>
      </c>
      <c r="AB33" s="147" t="s">
        <v>92</v>
      </c>
      <c r="AC33" s="416" t="s">
        <v>41</v>
      </c>
    </row>
    <row r="34" spans="1:29" ht="30">
      <c r="A34" s="385" t="s">
        <v>30</v>
      </c>
      <c r="B34" s="197" t="s">
        <v>113</v>
      </c>
      <c r="C34" s="277">
        <v>5990</v>
      </c>
      <c r="D34" s="284">
        <f>SUM(D35:D37)</f>
        <v>2939</v>
      </c>
      <c r="E34" s="285">
        <f>D34/C34*100</f>
        <v>49.065108514190321</v>
      </c>
      <c r="F34" s="275">
        <v>6252</v>
      </c>
      <c r="G34" s="284">
        <f>SUM(G35:G37)</f>
        <v>2965</v>
      </c>
      <c r="H34" s="286">
        <f>G34/F34*100</f>
        <v>47.424824056301986</v>
      </c>
      <c r="I34" s="277">
        <v>6118</v>
      </c>
      <c r="J34" s="284">
        <f>SUM(J35:J37)</f>
        <v>2892</v>
      </c>
      <c r="K34" s="285">
        <f>J34/I34*100</f>
        <v>47.270349787512259</v>
      </c>
      <c r="L34" s="275">
        <v>6403</v>
      </c>
      <c r="M34" s="284">
        <f>SUM(M35:M37)</f>
        <v>3053</v>
      </c>
      <c r="N34" s="286">
        <f>M34/L34*100</f>
        <v>47.680774636888955</v>
      </c>
      <c r="O34" s="277">
        <v>5562</v>
      </c>
      <c r="P34" s="284">
        <f>SUM(P35:P37)</f>
        <v>2658</v>
      </c>
      <c r="Q34" s="286">
        <f>P34/O34*100</f>
        <v>47.788565264293418</v>
      </c>
      <c r="R34" s="277">
        <f>SUM(R35:R37)</f>
        <v>5833</v>
      </c>
      <c r="S34" s="284">
        <f>SUM(S35:S37)</f>
        <v>2748.5</v>
      </c>
      <c r="T34" s="287">
        <f>S34/R34*100</f>
        <v>47.119835419166812</v>
      </c>
      <c r="U34" s="277">
        <v>5294</v>
      </c>
      <c r="V34" s="284">
        <f>SUM(V35:V37)</f>
        <v>2635</v>
      </c>
      <c r="W34" s="287">
        <f>V34/U34*100</f>
        <v>49.77332829618436</v>
      </c>
      <c r="X34" s="277">
        <f>X28</f>
        <v>5321</v>
      </c>
      <c r="Y34" s="284">
        <f>SUM(Y35:Y37)</f>
        <v>2615</v>
      </c>
      <c r="Z34" s="417">
        <f>Y34/X34*100</f>
        <v>49.144897575643675</v>
      </c>
      <c r="AA34" s="277">
        <f>AA28</f>
        <v>5530</v>
      </c>
      <c r="AB34" s="284">
        <f>SUM(AB35:AB37)</f>
        <v>2621</v>
      </c>
      <c r="AC34" s="417">
        <f>AB34/AA34*100</f>
        <v>47.396021699819165</v>
      </c>
    </row>
    <row r="35" spans="1:29" ht="15" customHeight="1">
      <c r="A35" s="387"/>
      <c r="B35" s="198" t="s">
        <v>114</v>
      </c>
      <c r="C35" s="81">
        <v>3064</v>
      </c>
      <c r="D35" s="81">
        <f>D18</f>
        <v>1516</v>
      </c>
      <c r="E35" s="207">
        <f t="shared" ref="E35:E53" si="9">D35/C35*100</f>
        <v>49.477806788511749</v>
      </c>
      <c r="F35" s="79">
        <v>3214</v>
      </c>
      <c r="G35" s="81">
        <f>G18</f>
        <v>1605</v>
      </c>
      <c r="H35" s="154">
        <f t="shared" ref="H35:H53" si="10">G35/F35*100</f>
        <v>49.9377722464219</v>
      </c>
      <c r="I35" s="81">
        <v>3262</v>
      </c>
      <c r="J35" s="81">
        <f>J18</f>
        <v>1561</v>
      </c>
      <c r="K35" s="207">
        <f t="shared" ref="K35:K53" si="11">J35/I35*100</f>
        <v>47.854077253218883</v>
      </c>
      <c r="L35" s="79">
        <v>3485</v>
      </c>
      <c r="M35" s="81">
        <f>M18</f>
        <v>1645</v>
      </c>
      <c r="N35" s="154">
        <f t="shared" ref="N35:N53" si="12">M35/L35*100</f>
        <v>47.202295552367289</v>
      </c>
      <c r="O35" s="81">
        <v>3285</v>
      </c>
      <c r="P35" s="81">
        <f>P18</f>
        <v>1576</v>
      </c>
      <c r="Q35" s="154">
        <f t="shared" ref="Q35:Q53" si="13">P35/O35*100</f>
        <v>47.975646879756468</v>
      </c>
      <c r="R35" s="81">
        <v>3244</v>
      </c>
      <c r="S35" s="81">
        <f>S18</f>
        <v>1516.5</v>
      </c>
      <c r="T35" s="154">
        <f t="shared" ref="T35:T37" si="14">S35/R35*100</f>
        <v>46.747842170160297</v>
      </c>
      <c r="U35" s="81">
        <v>2936</v>
      </c>
      <c r="V35" s="81">
        <f>V18</f>
        <v>1471</v>
      </c>
      <c r="W35" s="154">
        <f t="shared" ref="W35:W37" si="15">V35/U35*100</f>
        <v>50.102179836512263</v>
      </c>
      <c r="X35" s="81">
        <f>X18</f>
        <v>2856</v>
      </c>
      <c r="Y35" s="81">
        <f>Y18</f>
        <v>1375</v>
      </c>
      <c r="Z35" s="418">
        <f t="shared" ref="Z35:Z37" si="16">Y35/X35*100</f>
        <v>48.14425770308123</v>
      </c>
      <c r="AA35" s="81">
        <f>AA18</f>
        <v>2860</v>
      </c>
      <c r="AB35" s="81">
        <f>AB18</f>
        <v>1363</v>
      </c>
      <c r="AC35" s="418">
        <f t="shared" ref="AC35:AC37" si="17">AB35/AA35*100</f>
        <v>47.657342657342653</v>
      </c>
    </row>
    <row r="36" spans="1:29">
      <c r="A36" s="387"/>
      <c r="B36" s="198" t="s">
        <v>115</v>
      </c>
      <c r="C36" s="81">
        <v>2133</v>
      </c>
      <c r="D36" s="208">
        <f>D21</f>
        <v>1143</v>
      </c>
      <c r="E36" s="209">
        <f t="shared" si="9"/>
        <v>53.586497890295362</v>
      </c>
      <c r="F36" s="79">
        <v>1980</v>
      </c>
      <c r="G36" s="208">
        <f>G21</f>
        <v>1019</v>
      </c>
      <c r="H36" s="210">
        <f t="shared" si="10"/>
        <v>51.464646464646471</v>
      </c>
      <c r="I36" s="81">
        <v>2028</v>
      </c>
      <c r="J36" s="208">
        <f>J21</f>
        <v>1013</v>
      </c>
      <c r="K36" s="209">
        <f t="shared" si="11"/>
        <v>49.950690335305723</v>
      </c>
      <c r="L36" s="79">
        <v>2155</v>
      </c>
      <c r="M36" s="208">
        <f>M21</f>
        <v>1112</v>
      </c>
      <c r="N36" s="210">
        <f t="shared" si="12"/>
        <v>51.600928074245942</v>
      </c>
      <c r="O36" s="81">
        <v>1680</v>
      </c>
      <c r="P36" s="208">
        <f>P21</f>
        <v>861</v>
      </c>
      <c r="Q36" s="210">
        <f t="shared" si="13"/>
        <v>51.249999999999993</v>
      </c>
      <c r="R36" s="81">
        <v>2057</v>
      </c>
      <c r="S36" s="208">
        <f>S21</f>
        <v>1026</v>
      </c>
      <c r="T36" s="264">
        <f t="shared" si="14"/>
        <v>49.878463782207099</v>
      </c>
      <c r="U36" s="81">
        <v>1846</v>
      </c>
      <c r="V36" s="208">
        <f>V21</f>
        <v>961</v>
      </c>
      <c r="W36" s="264">
        <f t="shared" si="15"/>
        <v>52.058504875406285</v>
      </c>
      <c r="X36" s="81">
        <f>X21</f>
        <v>1932</v>
      </c>
      <c r="Y36" s="208">
        <f>Y21</f>
        <v>1020</v>
      </c>
      <c r="Z36" s="419">
        <f t="shared" si="16"/>
        <v>52.795031055900623</v>
      </c>
      <c r="AA36" s="81">
        <f>AA21</f>
        <v>2103</v>
      </c>
      <c r="AB36" s="208">
        <f>AB21</f>
        <v>1055</v>
      </c>
      <c r="AC36" s="419">
        <f t="shared" si="17"/>
        <v>50.166428911079407</v>
      </c>
    </row>
    <row r="37" spans="1:29">
      <c r="A37" s="389"/>
      <c r="B37" s="200" t="s">
        <v>116</v>
      </c>
      <c r="C37" s="116">
        <v>793</v>
      </c>
      <c r="D37" s="211">
        <f>D24</f>
        <v>280</v>
      </c>
      <c r="E37" s="212">
        <f t="shared" si="9"/>
        <v>35.308953341740228</v>
      </c>
      <c r="F37" s="123">
        <v>1058</v>
      </c>
      <c r="G37" s="211">
        <f>G24</f>
        <v>341</v>
      </c>
      <c r="H37" s="213">
        <f t="shared" si="10"/>
        <v>32.230623818525522</v>
      </c>
      <c r="I37" s="116">
        <v>828</v>
      </c>
      <c r="J37" s="211">
        <f>J24</f>
        <v>318</v>
      </c>
      <c r="K37" s="212">
        <f t="shared" si="11"/>
        <v>38.405797101449274</v>
      </c>
      <c r="L37" s="123">
        <v>763</v>
      </c>
      <c r="M37" s="211">
        <f>M24</f>
        <v>296</v>
      </c>
      <c r="N37" s="213">
        <f t="shared" si="12"/>
        <v>38.794233289646137</v>
      </c>
      <c r="O37" s="116">
        <v>597</v>
      </c>
      <c r="P37" s="211">
        <f>P24</f>
        <v>221</v>
      </c>
      <c r="Q37" s="213">
        <f t="shared" si="13"/>
        <v>37.018425460636514</v>
      </c>
      <c r="R37" s="81">
        <v>532</v>
      </c>
      <c r="S37" s="211">
        <f>S24</f>
        <v>206</v>
      </c>
      <c r="T37" s="265">
        <f t="shared" si="14"/>
        <v>38.721804511278194</v>
      </c>
      <c r="U37" s="81">
        <v>512</v>
      </c>
      <c r="V37" s="211">
        <f>V24</f>
        <v>203</v>
      </c>
      <c r="W37" s="265">
        <f t="shared" si="15"/>
        <v>39.6484375</v>
      </c>
      <c r="X37" s="81">
        <f>X24</f>
        <v>533</v>
      </c>
      <c r="Y37" s="211">
        <f>Y24</f>
        <v>220</v>
      </c>
      <c r="Z37" s="420">
        <f t="shared" si="16"/>
        <v>41.275797373358344</v>
      </c>
      <c r="AA37" s="81">
        <f>AA24</f>
        <v>567</v>
      </c>
      <c r="AB37" s="211">
        <f>AB24</f>
        <v>203</v>
      </c>
      <c r="AC37" s="420">
        <f t="shared" si="17"/>
        <v>35.802469135802468</v>
      </c>
    </row>
    <row r="38" spans="1:29" ht="30">
      <c r="A38" s="385" t="s">
        <v>72</v>
      </c>
      <c r="B38" s="197" t="s">
        <v>113</v>
      </c>
      <c r="C38" s="277">
        <v>6130</v>
      </c>
      <c r="D38" s="284">
        <f>SUM(D39:D41)</f>
        <v>3022</v>
      </c>
      <c r="E38" s="285">
        <f>D38/C38*100</f>
        <v>49.298531810766718</v>
      </c>
      <c r="F38" s="275">
        <v>6495</v>
      </c>
      <c r="G38" s="284">
        <f>SUM(G39:G41)</f>
        <v>3153</v>
      </c>
      <c r="H38" s="286">
        <f>G38/F38*100</f>
        <v>48.545034642032334</v>
      </c>
      <c r="I38" s="277">
        <v>6173</v>
      </c>
      <c r="J38" s="284">
        <f>SUM(J39:J41)</f>
        <v>3064</v>
      </c>
      <c r="K38" s="285">
        <f>J38/I38*100</f>
        <v>49.635509476753604</v>
      </c>
      <c r="L38" s="275">
        <f>SUM(L39:L41)</f>
        <v>6108</v>
      </c>
      <c r="M38" s="284">
        <f>SUM(M39:M41)</f>
        <v>2987</v>
      </c>
      <c r="N38" s="286">
        <f>M38/L38*100</f>
        <v>48.903077930582846</v>
      </c>
      <c r="O38" s="277">
        <f>SUM(O39:O41)</f>
        <v>5962</v>
      </c>
      <c r="P38" s="284">
        <f>SUM(P39:P41)</f>
        <v>2958</v>
      </c>
      <c r="Q38" s="286">
        <f>P38/O38*100</f>
        <v>49.614223414961423</v>
      </c>
      <c r="R38" s="277">
        <f>SUM(R39:R41)</f>
        <v>5311</v>
      </c>
      <c r="S38" s="284">
        <f>SUM(S39:S41)</f>
        <v>2767.5</v>
      </c>
      <c r="T38" s="287">
        <f>S38/R38*100</f>
        <v>52.108830728676338</v>
      </c>
      <c r="U38" s="277">
        <v>5608</v>
      </c>
      <c r="V38" s="284">
        <f>SUM(V39:V41)</f>
        <v>2695</v>
      </c>
      <c r="W38" s="287">
        <f>V38/U38*100</f>
        <v>48.056348074179745</v>
      </c>
      <c r="X38" s="277">
        <f>SUM(X39:X41)</f>
        <v>5653</v>
      </c>
      <c r="Y38" s="284">
        <f>SUM(Y39:Y41)</f>
        <v>2692</v>
      </c>
      <c r="Z38" s="417">
        <f>Y38/X38*100</f>
        <v>47.620732354502032</v>
      </c>
      <c r="AA38" s="440">
        <f>SUM(AA39:AA41)</f>
        <v>5845</v>
      </c>
      <c r="AB38" s="284">
        <f>SUM(AB39:AB41)</f>
        <v>2822</v>
      </c>
      <c r="AC38" s="417">
        <f>AB38/AA38*100</f>
        <v>48.280581693755344</v>
      </c>
    </row>
    <row r="39" spans="1:29" ht="15" customHeight="1">
      <c r="A39" s="387"/>
      <c r="B39" s="198" t="s">
        <v>114</v>
      </c>
      <c r="C39" s="81">
        <v>3459</v>
      </c>
      <c r="D39" s="81">
        <v>1729</v>
      </c>
      <c r="E39" s="207">
        <f t="shared" si="9"/>
        <v>49.985544955189361</v>
      </c>
      <c r="F39" s="79">
        <v>3529</v>
      </c>
      <c r="G39" s="81">
        <v>1807</v>
      </c>
      <c r="H39" s="154">
        <f t="shared" si="10"/>
        <v>51.204307169169738</v>
      </c>
      <c r="I39" s="81">
        <v>3507</v>
      </c>
      <c r="J39" s="81">
        <v>1740</v>
      </c>
      <c r="K39" s="207">
        <f t="shared" si="11"/>
        <v>49.615055603079554</v>
      </c>
      <c r="L39" s="79">
        <v>3446</v>
      </c>
      <c r="M39" s="81">
        <v>1728</v>
      </c>
      <c r="N39" s="154">
        <f t="shared" si="12"/>
        <v>50.14509576320372</v>
      </c>
      <c r="O39" s="81">
        <v>3495</v>
      </c>
      <c r="P39" s="81">
        <v>1713</v>
      </c>
      <c r="Q39" s="154">
        <f t="shared" si="13"/>
        <v>49.012875536480685</v>
      </c>
      <c r="R39" s="81">
        <v>3281</v>
      </c>
      <c r="S39" s="81">
        <v>1746.5</v>
      </c>
      <c r="T39" s="154">
        <f t="shared" ref="T39:T41" si="18">S39/R39*100</f>
        <v>53.230722340749772</v>
      </c>
      <c r="U39" s="81">
        <v>3165</v>
      </c>
      <c r="V39" s="81">
        <v>1531</v>
      </c>
      <c r="W39" s="154">
        <f t="shared" ref="W39:W41" si="19">V39/U39*100</f>
        <v>48.372827804107423</v>
      </c>
      <c r="X39" s="81">
        <v>3086</v>
      </c>
      <c r="Y39" s="81">
        <v>1423</v>
      </c>
      <c r="Z39" s="418">
        <f t="shared" ref="Z39:Z41" si="20">Y39/X39*100</f>
        <v>46.11147116007777</v>
      </c>
      <c r="AA39" s="81">
        <v>3284</v>
      </c>
      <c r="AB39" s="81">
        <v>1566</v>
      </c>
      <c r="AC39" s="418">
        <f t="shared" ref="AC39:AC41" si="21">AB39/AA39*100</f>
        <v>47.685749086479902</v>
      </c>
    </row>
    <row r="40" spans="1:29">
      <c r="A40" s="387"/>
      <c r="B40" s="198" t="s">
        <v>115</v>
      </c>
      <c r="C40" s="81">
        <v>2049</v>
      </c>
      <c r="D40" s="208">
        <v>1014</v>
      </c>
      <c r="E40" s="209">
        <f t="shared" si="9"/>
        <v>49.487554904831626</v>
      </c>
      <c r="F40" s="79">
        <v>2002</v>
      </c>
      <c r="G40" s="208">
        <v>1028</v>
      </c>
      <c r="H40" s="210">
        <f t="shared" si="10"/>
        <v>51.348651348651352</v>
      </c>
      <c r="I40" s="81">
        <v>2024</v>
      </c>
      <c r="J40" s="208">
        <v>1052</v>
      </c>
      <c r="K40" s="209">
        <f t="shared" si="11"/>
        <v>51.976284584980235</v>
      </c>
      <c r="L40" s="79">
        <v>2025</v>
      </c>
      <c r="M40" s="208">
        <v>1007</v>
      </c>
      <c r="N40" s="210">
        <f t="shared" si="12"/>
        <v>49.728395061728399</v>
      </c>
      <c r="O40" s="81">
        <v>1885</v>
      </c>
      <c r="P40" s="208">
        <v>1003</v>
      </c>
      <c r="Q40" s="210">
        <f t="shared" si="13"/>
        <v>53.209549071618035</v>
      </c>
      <c r="R40" s="81">
        <v>1516</v>
      </c>
      <c r="S40" s="208">
        <v>792</v>
      </c>
      <c r="T40" s="264">
        <f t="shared" si="18"/>
        <v>52.242744063324544</v>
      </c>
      <c r="U40" s="81">
        <v>1893</v>
      </c>
      <c r="V40" s="208">
        <v>930</v>
      </c>
      <c r="W40" s="264">
        <f t="shared" si="19"/>
        <v>49.128367670364504</v>
      </c>
      <c r="X40" s="81">
        <v>1939</v>
      </c>
      <c r="Y40" s="208">
        <v>998</v>
      </c>
      <c r="Z40" s="419">
        <f t="shared" si="20"/>
        <v>51.469829809179991</v>
      </c>
      <c r="AA40" s="81">
        <v>1905</v>
      </c>
      <c r="AB40" s="208">
        <v>1029</v>
      </c>
      <c r="AC40" s="419">
        <f t="shared" si="21"/>
        <v>54.015748031496059</v>
      </c>
    </row>
    <row r="41" spans="1:29">
      <c r="A41" s="389"/>
      <c r="B41" s="200" t="s">
        <v>116</v>
      </c>
      <c r="C41" s="116">
        <v>622</v>
      </c>
      <c r="D41" s="211">
        <v>279</v>
      </c>
      <c r="E41" s="212">
        <f t="shared" si="9"/>
        <v>44.855305466237944</v>
      </c>
      <c r="F41" s="123">
        <v>964</v>
      </c>
      <c r="G41" s="211">
        <v>318</v>
      </c>
      <c r="H41" s="213">
        <f t="shared" si="10"/>
        <v>32.987551867219914</v>
      </c>
      <c r="I41" s="116">
        <v>642</v>
      </c>
      <c r="J41" s="211">
        <v>272</v>
      </c>
      <c r="K41" s="212">
        <f t="shared" si="11"/>
        <v>42.36760124610592</v>
      </c>
      <c r="L41" s="123">
        <v>637</v>
      </c>
      <c r="M41" s="211">
        <v>252</v>
      </c>
      <c r="N41" s="213">
        <f t="shared" si="12"/>
        <v>39.560439560439562</v>
      </c>
      <c r="O41" s="116">
        <v>582</v>
      </c>
      <c r="P41" s="211">
        <v>242</v>
      </c>
      <c r="Q41" s="213">
        <f t="shared" si="13"/>
        <v>41.580756013745706</v>
      </c>
      <c r="R41" s="116">
        <v>514</v>
      </c>
      <c r="S41" s="211">
        <v>229</v>
      </c>
      <c r="T41" s="265">
        <f t="shared" si="18"/>
        <v>44.552529182879383</v>
      </c>
      <c r="U41" s="116">
        <v>550</v>
      </c>
      <c r="V41" s="211">
        <v>234</v>
      </c>
      <c r="W41" s="265">
        <f t="shared" si="19"/>
        <v>42.545454545454547</v>
      </c>
      <c r="X41" s="116">
        <v>628</v>
      </c>
      <c r="Y41" s="211">
        <v>271</v>
      </c>
      <c r="Z41" s="420">
        <f t="shared" si="20"/>
        <v>43.152866242038215</v>
      </c>
      <c r="AA41" s="116">
        <v>656</v>
      </c>
      <c r="AB41" s="211">
        <v>227</v>
      </c>
      <c r="AC41" s="420">
        <f t="shared" si="21"/>
        <v>34.603658536585364</v>
      </c>
    </row>
    <row r="42" spans="1:29" ht="30">
      <c r="A42" s="385" t="s">
        <v>29</v>
      </c>
      <c r="B42" s="197" t="s">
        <v>113</v>
      </c>
      <c r="C42" s="277">
        <v>15045</v>
      </c>
      <c r="D42" s="284">
        <f>SUM(D43:D45)</f>
        <v>7795</v>
      </c>
      <c r="E42" s="285">
        <f>D42/C42*100</f>
        <v>51.811232967763374</v>
      </c>
      <c r="F42" s="275">
        <v>15204</v>
      </c>
      <c r="G42" s="284">
        <f>SUM(G43:G45)</f>
        <v>7540</v>
      </c>
      <c r="H42" s="286">
        <f>G42/F42*100</f>
        <v>49.592212575637987</v>
      </c>
      <c r="I42" s="277">
        <v>14579</v>
      </c>
      <c r="J42" s="284">
        <f>SUM(J43:J45)</f>
        <v>7147</v>
      </c>
      <c r="K42" s="285">
        <f>J42/I42*100</f>
        <v>49.022566705535361</v>
      </c>
      <c r="L42" s="275">
        <f>SUM(L43:L45)</f>
        <v>14322</v>
      </c>
      <c r="M42" s="284">
        <f>SUM(M43:M45)</f>
        <v>7037</v>
      </c>
      <c r="N42" s="286">
        <f>M42/L42*100</f>
        <v>49.134199134199136</v>
      </c>
      <c r="O42" s="277">
        <f>SUM(O43:O45)</f>
        <v>14120</v>
      </c>
      <c r="P42" s="284">
        <f>SUM(P43:P45)</f>
        <v>6928</v>
      </c>
      <c r="Q42" s="286">
        <f>P42/O42*100</f>
        <v>49.065155807365443</v>
      </c>
      <c r="R42" s="89">
        <f>SUM(R43:R45)</f>
        <v>14534</v>
      </c>
      <c r="S42" s="284">
        <f>SUM(S43:S45)</f>
        <v>7304</v>
      </c>
      <c r="T42" s="287">
        <f>S42/R42*100</f>
        <v>50.254575478189082</v>
      </c>
      <c r="U42" s="89">
        <v>14418</v>
      </c>
      <c r="V42" s="284">
        <f>SUM(V43:V45)</f>
        <v>7117</v>
      </c>
      <c r="W42" s="287">
        <f>V42/U42*100</f>
        <v>49.361908725204607</v>
      </c>
      <c r="X42" s="277">
        <f>SUM(X43:X45)</f>
        <v>14772</v>
      </c>
      <c r="Y42" s="284">
        <f>SUM(Y43:Y45)</f>
        <v>7230</v>
      </c>
      <c r="Z42" s="417">
        <f>Y42/X42*100</f>
        <v>48.943948009748169</v>
      </c>
      <c r="AA42" s="89">
        <f>SUM(AA43:AA45)</f>
        <v>14958</v>
      </c>
      <c r="AB42" s="284">
        <f>SUM(AB43:AB45)</f>
        <v>7375</v>
      </c>
      <c r="AC42" s="417">
        <f>AB42/AA42*100</f>
        <v>49.30471988233721</v>
      </c>
    </row>
    <row r="43" spans="1:29" ht="15" customHeight="1">
      <c r="A43" s="387"/>
      <c r="B43" s="198" t="s">
        <v>114</v>
      </c>
      <c r="C43" s="81">
        <v>8792</v>
      </c>
      <c r="D43" s="81">
        <v>4773</v>
      </c>
      <c r="E43" s="207">
        <f t="shared" si="9"/>
        <v>54.287989080982712</v>
      </c>
      <c r="F43" s="79">
        <v>8550</v>
      </c>
      <c r="G43" s="81">
        <v>4580</v>
      </c>
      <c r="H43" s="154">
        <f t="shared" si="10"/>
        <v>53.567251461988306</v>
      </c>
      <c r="I43" s="81">
        <v>8422</v>
      </c>
      <c r="J43" s="81">
        <v>4284</v>
      </c>
      <c r="K43" s="207">
        <f t="shared" si="11"/>
        <v>50.866777487532659</v>
      </c>
      <c r="L43" s="79">
        <v>8670</v>
      </c>
      <c r="M43" s="81">
        <v>4361</v>
      </c>
      <c r="N43" s="154">
        <f t="shared" si="12"/>
        <v>50.299884659746255</v>
      </c>
      <c r="O43" s="81">
        <v>8708</v>
      </c>
      <c r="P43" s="81">
        <v>4432</v>
      </c>
      <c r="Q43" s="154">
        <f t="shared" si="13"/>
        <v>50.89572806614607</v>
      </c>
      <c r="R43" s="81">
        <v>8340</v>
      </c>
      <c r="S43" s="81">
        <v>4365</v>
      </c>
      <c r="T43" s="154">
        <f t="shared" ref="T43:T45" si="22">S43/R43*100</f>
        <v>52.338129496402871</v>
      </c>
      <c r="U43" s="81">
        <v>8008</v>
      </c>
      <c r="V43" s="81">
        <v>4011</v>
      </c>
      <c r="W43" s="154">
        <f t="shared" ref="W43:W45" si="23">V43/U43*100</f>
        <v>50.087412587412587</v>
      </c>
      <c r="X43" s="81">
        <v>8158</v>
      </c>
      <c r="Y43" s="81">
        <v>4079</v>
      </c>
      <c r="Z43" s="418">
        <f t="shared" ref="Z43:Z45" si="24">Y43/X43*100</f>
        <v>50</v>
      </c>
      <c r="AA43" s="81">
        <v>8394</v>
      </c>
      <c r="AB43" s="81">
        <v>4240</v>
      </c>
      <c r="AC43" s="418">
        <f t="shared" ref="AC43:AC45" si="25">AB43/AA43*100</f>
        <v>50.512270669525847</v>
      </c>
    </row>
    <row r="44" spans="1:29">
      <c r="A44" s="387"/>
      <c r="B44" s="198" t="s">
        <v>115</v>
      </c>
      <c r="C44" s="81">
        <v>4648</v>
      </c>
      <c r="D44" s="208">
        <v>2373</v>
      </c>
      <c r="E44" s="209">
        <f t="shared" si="9"/>
        <v>51.054216867469883</v>
      </c>
      <c r="F44" s="79">
        <v>4601</v>
      </c>
      <c r="G44" s="208">
        <v>2284</v>
      </c>
      <c r="H44" s="210">
        <f t="shared" si="10"/>
        <v>49.641382308193869</v>
      </c>
      <c r="I44" s="81">
        <v>4528</v>
      </c>
      <c r="J44" s="208">
        <v>2235</v>
      </c>
      <c r="K44" s="209">
        <f t="shared" si="11"/>
        <v>49.359540636042404</v>
      </c>
      <c r="L44" s="79">
        <v>3964</v>
      </c>
      <c r="M44" s="208">
        <v>2025</v>
      </c>
      <c r="N44" s="210">
        <f t="shared" si="12"/>
        <v>51.084762865792129</v>
      </c>
      <c r="O44" s="81">
        <v>3758</v>
      </c>
      <c r="P44" s="208">
        <v>1901</v>
      </c>
      <c r="Q44" s="210">
        <f t="shared" si="13"/>
        <v>50.585417775412452</v>
      </c>
      <c r="R44" s="81">
        <v>4584</v>
      </c>
      <c r="S44" s="208">
        <v>2353</v>
      </c>
      <c r="T44" s="264">
        <f t="shared" si="22"/>
        <v>51.330715532286206</v>
      </c>
      <c r="U44" s="81">
        <v>4997</v>
      </c>
      <c r="V44" s="208">
        <v>2577</v>
      </c>
      <c r="W44" s="264">
        <f t="shared" si="23"/>
        <v>51.570942565539326</v>
      </c>
      <c r="X44" s="81">
        <v>5040</v>
      </c>
      <c r="Y44" s="208">
        <v>2554</v>
      </c>
      <c r="Z44" s="419">
        <f t="shared" si="24"/>
        <v>50.67460317460317</v>
      </c>
      <c r="AA44" s="81">
        <v>5084</v>
      </c>
      <c r="AB44" s="208">
        <v>2562</v>
      </c>
      <c r="AC44" s="419">
        <f t="shared" si="25"/>
        <v>50.393391030684498</v>
      </c>
    </row>
    <row r="45" spans="1:29">
      <c r="A45" s="389"/>
      <c r="B45" s="200" t="s">
        <v>116</v>
      </c>
      <c r="C45" s="116">
        <v>1605</v>
      </c>
      <c r="D45" s="211">
        <v>649</v>
      </c>
      <c r="E45" s="212">
        <f t="shared" si="9"/>
        <v>40.436137071651089</v>
      </c>
      <c r="F45" s="123">
        <v>2053</v>
      </c>
      <c r="G45" s="211">
        <v>676</v>
      </c>
      <c r="H45" s="213">
        <f t="shared" si="10"/>
        <v>32.927423283000493</v>
      </c>
      <c r="I45" s="116">
        <v>1629</v>
      </c>
      <c r="J45" s="211">
        <v>628</v>
      </c>
      <c r="K45" s="212">
        <f t="shared" si="11"/>
        <v>38.551258440761202</v>
      </c>
      <c r="L45" s="123">
        <v>1688</v>
      </c>
      <c r="M45" s="211">
        <v>651</v>
      </c>
      <c r="N45" s="213">
        <f t="shared" si="12"/>
        <v>38.56635071090048</v>
      </c>
      <c r="O45" s="116">
        <v>1654</v>
      </c>
      <c r="P45" s="211">
        <v>595</v>
      </c>
      <c r="Q45" s="213">
        <f t="shared" si="13"/>
        <v>35.973397823458278</v>
      </c>
      <c r="R45" s="81">
        <v>1610</v>
      </c>
      <c r="S45" s="211">
        <v>586</v>
      </c>
      <c r="T45" s="265">
        <f t="shared" si="22"/>
        <v>36.397515527950311</v>
      </c>
      <c r="U45" s="81">
        <v>1413</v>
      </c>
      <c r="V45" s="211">
        <v>529</v>
      </c>
      <c r="W45" s="265">
        <f t="shared" si="23"/>
        <v>37.438075017692853</v>
      </c>
      <c r="X45" s="81">
        <v>1574</v>
      </c>
      <c r="Y45" s="211">
        <v>597</v>
      </c>
      <c r="Z45" s="420">
        <f t="shared" si="24"/>
        <v>37.928843710292249</v>
      </c>
      <c r="AA45" s="123">
        <v>1480</v>
      </c>
      <c r="AB45" s="211">
        <v>573</v>
      </c>
      <c r="AC45" s="420">
        <f t="shared" si="25"/>
        <v>38.716216216216218</v>
      </c>
    </row>
    <row r="46" spans="1:29" ht="30">
      <c r="A46" s="385" t="s">
        <v>28</v>
      </c>
      <c r="B46" s="197" t="s">
        <v>113</v>
      </c>
      <c r="C46" s="277">
        <v>2769</v>
      </c>
      <c r="D46" s="284">
        <f>SUM(D47:D49)</f>
        <v>1428</v>
      </c>
      <c r="E46" s="285">
        <f>D46/C46*100</f>
        <v>51.570964247020591</v>
      </c>
      <c r="F46" s="275">
        <v>2923</v>
      </c>
      <c r="G46" s="284">
        <f>SUM(G47:G49)</f>
        <v>1512</v>
      </c>
      <c r="H46" s="286">
        <f>G46/F46*100</f>
        <v>51.727677044132733</v>
      </c>
      <c r="I46" s="277">
        <v>2583</v>
      </c>
      <c r="J46" s="284">
        <f>SUM(J47:J49)</f>
        <v>1391</v>
      </c>
      <c r="K46" s="285">
        <f>J46/I46*100</f>
        <v>53.852109949670925</v>
      </c>
      <c r="L46" s="275">
        <v>2810</v>
      </c>
      <c r="M46" s="284">
        <f>SUM(M47:M49)</f>
        <v>1473</v>
      </c>
      <c r="N46" s="286">
        <f>M46/L46*100</f>
        <v>52.419928825622776</v>
      </c>
      <c r="O46" s="277">
        <v>2484</v>
      </c>
      <c r="P46" s="284">
        <f>SUM(P47:P49)</f>
        <v>1317</v>
      </c>
      <c r="Q46" s="286">
        <f>P46/O46*100</f>
        <v>53.019323671497588</v>
      </c>
      <c r="R46" s="277">
        <f>SUM(R47:R49)</f>
        <v>2715</v>
      </c>
      <c r="S46" s="284">
        <f>SUM(S47:S49)</f>
        <v>1499.5</v>
      </c>
      <c r="T46" s="287">
        <f>S46/R46*100</f>
        <v>55.230202578268873</v>
      </c>
      <c r="U46" s="277">
        <v>2579</v>
      </c>
      <c r="V46" s="284">
        <f>SUM(V47:V49)</f>
        <v>1419</v>
      </c>
      <c r="W46" s="287">
        <f>V46/U46*100</f>
        <v>55.021326095385803</v>
      </c>
      <c r="X46" s="277">
        <f>SUM(X47:X49)</f>
        <v>2670</v>
      </c>
      <c r="Y46" s="284">
        <f>SUM(Y47:Y49)</f>
        <v>1457</v>
      </c>
      <c r="Z46" s="417">
        <f>Y46/X46*100</f>
        <v>54.569288389513105</v>
      </c>
      <c r="AA46" s="89">
        <f>SUM(AA47:AA49)</f>
        <v>2873</v>
      </c>
      <c r="AB46" s="284">
        <f>SUM(AB47:AB49)</f>
        <v>1553</v>
      </c>
      <c r="AC46" s="417">
        <f>AB46/AA46*100</f>
        <v>54.054994778976685</v>
      </c>
    </row>
    <row r="47" spans="1:29" ht="15" customHeight="1">
      <c r="A47" s="387"/>
      <c r="B47" s="198" t="s">
        <v>114</v>
      </c>
      <c r="C47" s="81">
        <v>1187</v>
      </c>
      <c r="D47" s="81">
        <v>673</v>
      </c>
      <c r="E47" s="207">
        <f t="shared" si="9"/>
        <v>56.697556866048856</v>
      </c>
      <c r="F47" s="79">
        <v>1108</v>
      </c>
      <c r="G47" s="81">
        <v>658</v>
      </c>
      <c r="H47" s="154">
        <f t="shared" si="10"/>
        <v>59.386281588447652</v>
      </c>
      <c r="I47" s="81">
        <v>1088</v>
      </c>
      <c r="J47" s="81">
        <v>635</v>
      </c>
      <c r="K47" s="207">
        <f t="shared" si="11"/>
        <v>58.36397058823529</v>
      </c>
      <c r="L47" s="79">
        <v>1198</v>
      </c>
      <c r="M47" s="81">
        <v>682</v>
      </c>
      <c r="N47" s="154">
        <f t="shared" si="12"/>
        <v>56.928213689482462</v>
      </c>
      <c r="O47" s="81">
        <v>1217</v>
      </c>
      <c r="P47" s="81">
        <v>688</v>
      </c>
      <c r="Q47" s="154">
        <f t="shared" si="13"/>
        <v>56.532456861133937</v>
      </c>
      <c r="R47" s="81">
        <v>1271</v>
      </c>
      <c r="S47" s="81">
        <v>761.5</v>
      </c>
      <c r="T47" s="154">
        <f t="shared" ref="T47:T49" si="26">S47/R47*100</f>
        <v>59.91345397324941</v>
      </c>
      <c r="U47" s="81">
        <v>1105</v>
      </c>
      <c r="V47" s="81">
        <v>673</v>
      </c>
      <c r="W47" s="154">
        <f t="shared" ref="W47:W49" si="27">V47/U47*100</f>
        <v>60.904977375565608</v>
      </c>
      <c r="X47" s="81">
        <v>1181</v>
      </c>
      <c r="Y47" s="81">
        <v>699</v>
      </c>
      <c r="Z47" s="418">
        <f t="shared" ref="Z47:Z49" si="28">Y47/X47*100</f>
        <v>59.18712955122777</v>
      </c>
      <c r="AA47" s="81">
        <v>1314</v>
      </c>
      <c r="AB47" s="81">
        <v>759</v>
      </c>
      <c r="AC47" s="418">
        <f t="shared" ref="AC47:AC49" si="29">AB47/AA47*100</f>
        <v>57.762557077625573</v>
      </c>
    </row>
    <row r="48" spans="1:29">
      <c r="A48" s="387"/>
      <c r="B48" s="198" t="s">
        <v>115</v>
      </c>
      <c r="C48" s="81">
        <v>884</v>
      </c>
      <c r="D48" s="208">
        <v>462</v>
      </c>
      <c r="E48" s="209">
        <f t="shared" si="9"/>
        <v>52.262443438914033</v>
      </c>
      <c r="F48" s="79">
        <v>1007</v>
      </c>
      <c r="G48" s="208">
        <v>561</v>
      </c>
      <c r="H48" s="210">
        <f t="shared" si="10"/>
        <v>55.710029791459782</v>
      </c>
      <c r="I48" s="81">
        <v>867</v>
      </c>
      <c r="J48" s="208">
        <v>492</v>
      </c>
      <c r="K48" s="209">
        <f t="shared" si="11"/>
        <v>56.747404844290664</v>
      </c>
      <c r="L48" s="79">
        <v>905</v>
      </c>
      <c r="M48" s="208">
        <v>524</v>
      </c>
      <c r="N48" s="210">
        <f t="shared" si="12"/>
        <v>57.900552486187848</v>
      </c>
      <c r="O48" s="81">
        <v>686</v>
      </c>
      <c r="P48" s="208">
        <v>373</v>
      </c>
      <c r="Q48" s="210">
        <f t="shared" si="13"/>
        <v>54.373177842565603</v>
      </c>
      <c r="R48" s="81">
        <v>878</v>
      </c>
      <c r="S48" s="208">
        <v>494</v>
      </c>
      <c r="T48" s="264">
        <f t="shared" si="26"/>
        <v>56.264236902050115</v>
      </c>
      <c r="U48" s="81">
        <v>917</v>
      </c>
      <c r="V48" s="208">
        <v>527</v>
      </c>
      <c r="W48" s="264">
        <f t="shared" si="27"/>
        <v>57.470010905125413</v>
      </c>
      <c r="X48" s="81">
        <v>983</v>
      </c>
      <c r="Y48" s="208">
        <v>530</v>
      </c>
      <c r="Z48" s="419">
        <f t="shared" si="28"/>
        <v>53.916581892166839</v>
      </c>
      <c r="AA48" s="81">
        <v>1015</v>
      </c>
      <c r="AB48" s="208">
        <v>557</v>
      </c>
      <c r="AC48" s="419">
        <f t="shared" si="29"/>
        <v>54.876847290640399</v>
      </c>
    </row>
    <row r="49" spans="1:29" ht="15.75" thickBot="1">
      <c r="A49" s="392"/>
      <c r="B49" s="201" t="s">
        <v>116</v>
      </c>
      <c r="C49" s="110">
        <v>698</v>
      </c>
      <c r="D49" s="216">
        <v>293</v>
      </c>
      <c r="E49" s="217">
        <f t="shared" si="9"/>
        <v>41.977077363896846</v>
      </c>
      <c r="F49" s="108">
        <v>808</v>
      </c>
      <c r="G49" s="216">
        <v>293</v>
      </c>
      <c r="H49" s="218">
        <f t="shared" si="10"/>
        <v>36.262376237623762</v>
      </c>
      <c r="I49" s="110">
        <v>628</v>
      </c>
      <c r="J49" s="216">
        <v>264</v>
      </c>
      <c r="K49" s="217">
        <f t="shared" si="11"/>
        <v>42.038216560509554</v>
      </c>
      <c r="L49" s="108">
        <v>707</v>
      </c>
      <c r="M49" s="216">
        <v>267</v>
      </c>
      <c r="N49" s="218">
        <f t="shared" si="12"/>
        <v>37.765205091937766</v>
      </c>
      <c r="O49" s="110">
        <v>581</v>
      </c>
      <c r="P49" s="216">
        <v>256</v>
      </c>
      <c r="Q49" s="218">
        <f t="shared" si="13"/>
        <v>44.061962134251296</v>
      </c>
      <c r="R49" s="110">
        <v>566</v>
      </c>
      <c r="S49" s="216">
        <v>244</v>
      </c>
      <c r="T49" s="266">
        <f t="shared" si="26"/>
        <v>43.109540636042404</v>
      </c>
      <c r="U49" s="110">
        <v>557</v>
      </c>
      <c r="V49" s="216">
        <v>219</v>
      </c>
      <c r="W49" s="266">
        <f t="shared" si="27"/>
        <v>39.317773788150809</v>
      </c>
      <c r="X49" s="110">
        <v>506</v>
      </c>
      <c r="Y49" s="216">
        <v>228</v>
      </c>
      <c r="Z49" s="421">
        <f t="shared" si="28"/>
        <v>45.059288537549406</v>
      </c>
      <c r="AA49" s="110">
        <v>544</v>
      </c>
      <c r="AB49" s="216">
        <v>237</v>
      </c>
      <c r="AC49" s="421">
        <f t="shared" si="29"/>
        <v>43.566176470588239</v>
      </c>
    </row>
    <row r="50" spans="1:29" ht="30.75" thickTop="1">
      <c r="A50" s="387" t="s">
        <v>19</v>
      </c>
      <c r="B50" s="199" t="s">
        <v>113</v>
      </c>
      <c r="C50" s="288">
        <v>108267</v>
      </c>
      <c r="D50" s="288">
        <f>SUM(D51:D53)</f>
        <v>52221</v>
      </c>
      <c r="E50" s="289">
        <f>D50/C50*100</f>
        <v>48.233533763750728</v>
      </c>
      <c r="F50" s="290">
        <f>SUM(F51:F53)</f>
        <v>110461</v>
      </c>
      <c r="G50" s="288">
        <f>SUM(G51:G53)</f>
        <v>51280</v>
      </c>
      <c r="H50" s="291">
        <f>G50/F50*100</f>
        <v>46.423624627696654</v>
      </c>
      <c r="I50" s="288">
        <v>104957</v>
      </c>
      <c r="J50" s="288">
        <f>SUM(J51:J53)</f>
        <v>49133</v>
      </c>
      <c r="K50" s="289">
        <f>J50/I50*100</f>
        <v>46.812504168373714</v>
      </c>
      <c r="L50" s="290">
        <v>100940</v>
      </c>
      <c r="M50" s="288">
        <f>SUM(M51:M53)</f>
        <v>46937</v>
      </c>
      <c r="N50" s="291">
        <f>M50/L50*100</f>
        <v>46.499900931246287</v>
      </c>
      <c r="O50" s="288">
        <v>98397</v>
      </c>
      <c r="P50" s="288">
        <f>SUM(P51:P53)</f>
        <v>46165</v>
      </c>
      <c r="Q50" s="291">
        <f>P50/O50*100</f>
        <v>46.917080805309105</v>
      </c>
      <c r="R50" s="89">
        <f>SUM(R51:R53)</f>
        <v>98791</v>
      </c>
      <c r="S50" s="288">
        <f>SUM(S51:S53)</f>
        <v>48319</v>
      </c>
      <c r="T50" s="292">
        <f>S50/R50*100</f>
        <v>48.910325839398325</v>
      </c>
      <c r="U50" s="89">
        <v>97811</v>
      </c>
      <c r="V50" s="288">
        <f>SUM(V51:V53)</f>
        <v>47110</v>
      </c>
      <c r="W50" s="292">
        <f>V50/U50*100</f>
        <v>48.164316896872542</v>
      </c>
      <c r="X50" s="277">
        <f>SUM(X51:X53)</f>
        <v>99014</v>
      </c>
      <c r="Y50" s="288">
        <f>SUM(Y51:Y53)</f>
        <v>47089</v>
      </c>
      <c r="Z50" s="422">
        <f>Y50/X50*100</f>
        <v>47.557921102066373</v>
      </c>
      <c r="AA50" s="89">
        <f>SUM(AA51:AA53)</f>
        <v>100473</v>
      </c>
      <c r="AB50" s="288">
        <f>SUM(AB51:AB53)</f>
        <v>47242</v>
      </c>
      <c r="AC50" s="422">
        <f>AB50/AA50*100</f>
        <v>47.019597304748537</v>
      </c>
    </row>
    <row r="51" spans="1:29">
      <c r="A51" s="387"/>
      <c r="B51" s="198" t="s">
        <v>114</v>
      </c>
      <c r="C51" s="81">
        <v>49126</v>
      </c>
      <c r="D51" s="81">
        <v>24083</v>
      </c>
      <c r="E51" s="207">
        <f t="shared" si="9"/>
        <v>49.022920653014694</v>
      </c>
      <c r="F51" s="79">
        <v>49037</v>
      </c>
      <c r="G51" s="81">
        <v>23826</v>
      </c>
      <c r="H51" s="154">
        <f t="shared" si="10"/>
        <v>48.587801048188098</v>
      </c>
      <c r="I51" s="81">
        <v>49105</v>
      </c>
      <c r="J51" s="81">
        <v>23016</v>
      </c>
      <c r="K51" s="207">
        <f t="shared" si="11"/>
        <v>46.870990734141124</v>
      </c>
      <c r="L51" s="79">
        <v>50013</v>
      </c>
      <c r="M51" s="81">
        <v>22973</v>
      </c>
      <c r="N51" s="154">
        <f t="shared" si="12"/>
        <v>45.934057145142262</v>
      </c>
      <c r="O51" s="81">
        <v>49732</v>
      </c>
      <c r="P51" s="81">
        <v>22893</v>
      </c>
      <c r="Q51" s="154">
        <f t="shared" si="13"/>
        <v>46.03273546207673</v>
      </c>
      <c r="R51" s="81">
        <v>48395</v>
      </c>
      <c r="S51" s="81">
        <v>23563</v>
      </c>
      <c r="T51" s="154">
        <f t="shared" ref="T51:T53" si="30">S51/R51*100</f>
        <v>48.688914144023144</v>
      </c>
      <c r="U51" s="81">
        <v>46616</v>
      </c>
      <c r="V51" s="81">
        <v>21948</v>
      </c>
      <c r="W51" s="154">
        <f t="shared" ref="W51:W53" si="31">V51/U51*100</f>
        <v>47.082546765059206</v>
      </c>
      <c r="X51" s="81">
        <v>46505</v>
      </c>
      <c r="Y51" s="81">
        <v>21362</v>
      </c>
      <c r="Z51" s="418">
        <f t="shared" ref="Z51:Z53" si="32">Y51/X51*100</f>
        <v>45.934845715514463</v>
      </c>
      <c r="AA51" s="81">
        <v>48255</v>
      </c>
      <c r="AB51" s="81">
        <v>22152</v>
      </c>
      <c r="AC51" s="418">
        <f t="shared" ref="AC51:AC53" si="33">AB51/AA51*100</f>
        <v>45.906123717749459</v>
      </c>
    </row>
    <row r="52" spans="1:29">
      <c r="A52" s="387"/>
      <c r="B52" s="198" t="s">
        <v>115</v>
      </c>
      <c r="C52" s="208">
        <v>41148</v>
      </c>
      <c r="D52" s="208">
        <v>21279</v>
      </c>
      <c r="E52" s="209">
        <f t="shared" si="9"/>
        <v>51.713327500729079</v>
      </c>
      <c r="F52" s="214">
        <v>38587</v>
      </c>
      <c r="G52" s="208">
        <v>19948</v>
      </c>
      <c r="H52" s="210">
        <f t="shared" si="10"/>
        <v>51.696167102910309</v>
      </c>
      <c r="I52" s="208">
        <v>38229</v>
      </c>
      <c r="J52" s="208">
        <v>19562</v>
      </c>
      <c r="K52" s="209">
        <f t="shared" si="11"/>
        <v>51.1705773104188</v>
      </c>
      <c r="L52" s="214">
        <v>33396</v>
      </c>
      <c r="M52" s="208">
        <v>17339</v>
      </c>
      <c r="N52" s="210">
        <f t="shared" si="12"/>
        <v>51.919391543897476</v>
      </c>
      <c r="O52" s="208">
        <v>32972</v>
      </c>
      <c r="P52" s="208">
        <v>17317</v>
      </c>
      <c r="Q52" s="210">
        <f t="shared" si="13"/>
        <v>52.520320271745724</v>
      </c>
      <c r="R52" s="107">
        <v>36372</v>
      </c>
      <c r="S52" s="208">
        <v>19159</v>
      </c>
      <c r="T52" s="264">
        <f t="shared" si="30"/>
        <v>52.675134719014629</v>
      </c>
      <c r="U52" s="107">
        <v>37955</v>
      </c>
      <c r="V52" s="208">
        <v>19875</v>
      </c>
      <c r="W52" s="264">
        <f t="shared" si="31"/>
        <v>52.364642339612701</v>
      </c>
      <c r="X52" s="107">
        <v>37846</v>
      </c>
      <c r="Y52" s="208">
        <v>19715</v>
      </c>
      <c r="Z52" s="419">
        <f t="shared" si="32"/>
        <v>52.092691433705021</v>
      </c>
      <c r="AA52" s="107">
        <v>37642</v>
      </c>
      <c r="AB52" s="208">
        <v>19689</v>
      </c>
      <c r="AC52" s="419">
        <f t="shared" si="33"/>
        <v>52.305934859996817</v>
      </c>
    </row>
    <row r="53" spans="1:29">
      <c r="A53" s="394"/>
      <c r="B53" s="395" t="s">
        <v>116</v>
      </c>
      <c r="C53" s="423">
        <v>17993</v>
      </c>
      <c r="D53" s="423">
        <v>6859</v>
      </c>
      <c r="E53" s="424">
        <f t="shared" si="9"/>
        <v>38.12038014783527</v>
      </c>
      <c r="F53" s="425">
        <v>22837</v>
      </c>
      <c r="G53" s="423">
        <v>7506</v>
      </c>
      <c r="H53" s="426">
        <f t="shared" si="10"/>
        <v>32.867714673556073</v>
      </c>
      <c r="I53" s="423">
        <v>17623</v>
      </c>
      <c r="J53" s="423">
        <v>6555</v>
      </c>
      <c r="K53" s="424">
        <f t="shared" si="11"/>
        <v>37.195710151506553</v>
      </c>
      <c r="L53" s="425">
        <v>17531</v>
      </c>
      <c r="M53" s="423">
        <v>6625</v>
      </c>
      <c r="N53" s="426">
        <f t="shared" si="12"/>
        <v>37.790200216758883</v>
      </c>
      <c r="O53" s="423">
        <v>15693</v>
      </c>
      <c r="P53" s="423">
        <v>5955</v>
      </c>
      <c r="Q53" s="426">
        <f t="shared" si="13"/>
        <v>37.946855285796218</v>
      </c>
      <c r="R53" s="398">
        <v>14024</v>
      </c>
      <c r="S53" s="423">
        <v>5597</v>
      </c>
      <c r="T53" s="427">
        <f t="shared" si="30"/>
        <v>39.910154021677123</v>
      </c>
      <c r="U53" s="398">
        <v>13240</v>
      </c>
      <c r="V53" s="423">
        <v>5287</v>
      </c>
      <c r="W53" s="427">
        <f t="shared" si="31"/>
        <v>39.932024169184288</v>
      </c>
      <c r="X53" s="398">
        <v>14663</v>
      </c>
      <c r="Y53" s="423">
        <v>6012</v>
      </c>
      <c r="Z53" s="428">
        <f t="shared" si="32"/>
        <v>41.001159380754281</v>
      </c>
      <c r="AA53" s="398">
        <v>14576</v>
      </c>
      <c r="AB53" s="423">
        <v>5401</v>
      </c>
      <c r="AC53" s="428">
        <f t="shared" si="33"/>
        <v>37.054061470911087</v>
      </c>
    </row>
    <row r="54" spans="1:29"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29">
      <c r="A55" s="323" t="s">
        <v>20</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row>
    <row r="56" spans="1:29">
      <c r="A56" s="314" t="s">
        <v>117</v>
      </c>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row>
    <row r="57" spans="1:29">
      <c r="A57" s="314"/>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row>
    <row r="58" spans="1:29">
      <c r="A58" s="314"/>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row>
    <row r="59" spans="1:29">
      <c r="A59" s="314"/>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row>
    <row r="60" spans="1:29">
      <c r="A60" s="314"/>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row>
    <row r="61" spans="1:29">
      <c r="A61" s="314"/>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row>
    <row r="62" spans="1:29">
      <c r="A62" s="314"/>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row>
    <row r="63" spans="1:29">
      <c r="A63" s="314"/>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row>
    <row r="65" spans="1:3">
      <c r="A65" s="13" t="s">
        <v>21</v>
      </c>
      <c r="B65" s="13"/>
      <c r="C65" s="13"/>
    </row>
  </sheetData>
  <mergeCells count="44">
    <mergeCell ref="A3:AC3"/>
    <mergeCell ref="A1:AC1"/>
    <mergeCell ref="U15:AC15"/>
    <mergeCell ref="A13:AC13"/>
    <mergeCell ref="A9:AC12"/>
    <mergeCell ref="A8:AC8"/>
    <mergeCell ref="A4:AC7"/>
    <mergeCell ref="AA16:AC16"/>
    <mergeCell ref="AA32:AC32"/>
    <mergeCell ref="A56:AC63"/>
    <mergeCell ref="A55:AC55"/>
    <mergeCell ref="V31:AC31"/>
    <mergeCell ref="X16:Z16"/>
    <mergeCell ref="X32:Z32"/>
    <mergeCell ref="A18:B18"/>
    <mergeCell ref="A21:B21"/>
    <mergeCell ref="A22:B22"/>
    <mergeCell ref="A23:B23"/>
    <mergeCell ref="A24:B24"/>
    <mergeCell ref="A25:B25"/>
    <mergeCell ref="C16:E16"/>
    <mergeCell ref="F16:H16"/>
    <mergeCell ref="A19:B19"/>
    <mergeCell ref="A20:B20"/>
    <mergeCell ref="A26:B26"/>
    <mergeCell ref="A27:B27"/>
    <mergeCell ref="A28:B28"/>
    <mergeCell ref="A50:A53"/>
    <mergeCell ref="A34:A37"/>
    <mergeCell ref="A38:A41"/>
    <mergeCell ref="A42:A45"/>
    <mergeCell ref="A46:A49"/>
    <mergeCell ref="U32:W32"/>
    <mergeCell ref="R32:T32"/>
    <mergeCell ref="C32:E32"/>
    <mergeCell ref="F32:H32"/>
    <mergeCell ref="I32:K32"/>
    <mergeCell ref="L32:N32"/>
    <mergeCell ref="O32:Q32"/>
    <mergeCell ref="I16:K16"/>
    <mergeCell ref="L16:N16"/>
    <mergeCell ref="O16:Q16"/>
    <mergeCell ref="R16:T16"/>
    <mergeCell ref="U16:W16"/>
  </mergeCells>
  <hyperlinks>
    <hyperlink ref="A65" location="Titelseite!A1" display="zurück zum Inhaltsverzeichnis" xr:uid="{00000000-0004-0000-0200-000000000000}"/>
  </hyperlinks>
  <pageMargins left="0.7" right="0.7" top="0.78740157499999996" bottom="0.78740157499999996" header="0.3" footer="0.3"/>
  <pageSetup paperSize="9" orientation="portrait" r:id="rId1"/>
  <ignoredErrors>
    <ignoredError sqref="U18:W27 I18:Q27 U42:W42 K43:K51 K42 S43:U51 S42:T42 W46:W51 E50 U29:W30 I29:Q41 I28:Q28 U28:W28 E28:H28 R28:T28 U32:W41 U31:V31 Z18:Z28 Z35:Z50" formula="1"/>
    <ignoredError sqref="L42:R42 L43:R51"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5"/>
  <sheetViews>
    <sheetView zoomScaleNormal="100" workbookViewId="0">
      <selection activeCell="AA1" sqref="AA1:AD1048576"/>
    </sheetView>
  </sheetViews>
  <sheetFormatPr baseColWidth="10" defaultRowHeight="15"/>
  <cols>
    <col min="1" max="1" width="12.140625" style="23" customWidth="1"/>
    <col min="2" max="2" width="32.140625" style="23" customWidth="1"/>
    <col min="3" max="11" width="9.7109375" style="23" hidden="1" customWidth="1"/>
    <col min="12" max="26" width="9.7109375" style="23" customWidth="1"/>
    <col min="27" max="28" width="9.7109375" style="23" hidden="1" customWidth="1"/>
    <col min="29" max="30" width="0" style="23" hidden="1" customWidth="1"/>
    <col min="31" max="16384" width="11.42578125" style="23"/>
  </cols>
  <sheetData>
    <row r="1" spans="1:29" ht="18.75">
      <c r="A1" s="315" t="s">
        <v>93</v>
      </c>
      <c r="B1" s="315"/>
      <c r="C1" s="315"/>
      <c r="D1" s="315"/>
      <c r="E1" s="315"/>
      <c r="F1" s="315"/>
      <c r="G1" s="315"/>
      <c r="H1" s="315"/>
      <c r="I1" s="315"/>
      <c r="J1" s="315"/>
      <c r="K1" s="315"/>
      <c r="L1" s="315"/>
      <c r="M1" s="315"/>
      <c r="N1" s="315"/>
      <c r="O1" s="315"/>
      <c r="P1" s="315"/>
      <c r="Q1" s="315"/>
      <c r="R1" s="315"/>
      <c r="S1" s="315"/>
      <c r="T1" s="315"/>
      <c r="U1" s="315"/>
      <c r="V1" s="315"/>
      <c r="W1" s="315"/>
      <c r="X1" s="315"/>
      <c r="Y1" s="315"/>
      <c r="Z1" s="315"/>
    </row>
    <row r="2" spans="1:29">
      <c r="W2" s="6"/>
      <c r="X2" s="6"/>
    </row>
    <row r="3" spans="1:29"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row>
    <row r="4" spans="1:29">
      <c r="A4" s="332" t="s">
        <v>96</v>
      </c>
      <c r="B4" s="332"/>
      <c r="C4" s="332"/>
      <c r="D4" s="332"/>
      <c r="E4" s="332"/>
      <c r="F4" s="332"/>
      <c r="G4" s="332"/>
      <c r="H4" s="332"/>
      <c r="I4" s="332"/>
      <c r="J4" s="332"/>
      <c r="K4" s="332"/>
      <c r="L4" s="332"/>
      <c r="M4" s="332"/>
      <c r="N4" s="332"/>
      <c r="O4" s="332"/>
      <c r="P4" s="332"/>
      <c r="Q4" s="332"/>
      <c r="R4" s="332"/>
      <c r="S4" s="332"/>
      <c r="T4" s="332"/>
      <c r="U4" s="332"/>
      <c r="V4" s="332"/>
      <c r="W4" s="332"/>
      <c r="X4" s="332"/>
      <c r="Y4" s="332"/>
      <c r="Z4" s="332"/>
    </row>
    <row r="5" spans="1:29">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row>
    <row r="6" spans="1:29">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row>
    <row r="7" spans="1:29">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row>
    <row r="8" spans="1:29"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row>
    <row r="9" spans="1:29" ht="15" customHeight="1">
      <c r="A9" s="312" t="s">
        <v>61</v>
      </c>
      <c r="B9" s="312"/>
      <c r="C9" s="312"/>
      <c r="D9" s="312"/>
      <c r="E9" s="312"/>
      <c r="F9" s="312"/>
      <c r="G9" s="312"/>
      <c r="H9" s="312"/>
      <c r="I9" s="312"/>
      <c r="J9" s="312"/>
      <c r="K9" s="312"/>
      <c r="L9" s="312"/>
      <c r="M9" s="312"/>
      <c r="N9" s="312"/>
      <c r="O9" s="312"/>
      <c r="P9" s="312"/>
      <c r="Q9" s="312"/>
      <c r="R9" s="312"/>
      <c r="S9" s="312"/>
      <c r="T9" s="312"/>
      <c r="U9" s="312"/>
      <c r="V9" s="312"/>
      <c r="W9" s="312"/>
      <c r="X9" s="312"/>
      <c r="Y9" s="312"/>
      <c r="Z9" s="312"/>
    </row>
    <row r="10" spans="1:29">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row>
    <row r="11" spans="1:29">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row>
    <row r="12" spans="1:29" ht="31.5" customHeight="1">
      <c r="A12" s="312"/>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row>
    <row r="13" spans="1:29"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row>
    <row r="14" spans="1:29">
      <c r="W14" s="6"/>
      <c r="X14" s="6"/>
    </row>
    <row r="15" spans="1:29">
      <c r="A15" s="429" t="s">
        <v>140</v>
      </c>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row>
    <row r="16" spans="1:29">
      <c r="A16" s="355"/>
      <c r="B16" s="356"/>
      <c r="C16" s="402" t="s">
        <v>8</v>
      </c>
      <c r="D16" s="403"/>
      <c r="E16" s="404"/>
      <c r="F16" s="405" t="s">
        <v>7</v>
      </c>
      <c r="G16" s="405"/>
      <c r="H16" s="405"/>
      <c r="I16" s="357" t="s">
        <v>6</v>
      </c>
      <c r="J16" s="405"/>
      <c r="K16" s="358"/>
      <c r="L16" s="405" t="s">
        <v>5</v>
      </c>
      <c r="M16" s="405"/>
      <c r="N16" s="405"/>
      <c r="O16" s="357" t="s">
        <v>4</v>
      </c>
      <c r="P16" s="405"/>
      <c r="Q16" s="358"/>
      <c r="R16" s="405" t="s">
        <v>73</v>
      </c>
      <c r="S16" s="405"/>
      <c r="T16" s="358"/>
      <c r="U16" s="405" t="s">
        <v>161</v>
      </c>
      <c r="V16" s="405"/>
      <c r="W16" s="358"/>
      <c r="X16" s="405" t="s">
        <v>162</v>
      </c>
      <c r="Y16" s="405"/>
      <c r="Z16" s="405"/>
      <c r="AA16" s="357" t="s">
        <v>184</v>
      </c>
      <c r="AB16" s="405"/>
      <c r="AC16" s="359"/>
    </row>
    <row r="17" spans="1:29" ht="45">
      <c r="A17" s="360"/>
      <c r="B17" s="71"/>
      <c r="C17" s="39" t="s">
        <v>26</v>
      </c>
      <c r="D17" s="140" t="s">
        <v>97</v>
      </c>
      <c r="E17" s="72" t="s">
        <v>41</v>
      </c>
      <c r="F17" s="96" t="s">
        <v>26</v>
      </c>
      <c r="G17" s="140" t="s">
        <v>97</v>
      </c>
      <c r="H17" s="140" t="s">
        <v>41</v>
      </c>
      <c r="I17" s="39" t="s">
        <v>26</v>
      </c>
      <c r="J17" s="140" t="s">
        <v>97</v>
      </c>
      <c r="K17" s="72" t="s">
        <v>41</v>
      </c>
      <c r="L17" s="96" t="s">
        <v>26</v>
      </c>
      <c r="M17" s="140" t="s">
        <v>97</v>
      </c>
      <c r="N17" s="140" t="s">
        <v>41</v>
      </c>
      <c r="O17" s="39" t="s">
        <v>26</v>
      </c>
      <c r="P17" s="140" t="s">
        <v>97</v>
      </c>
      <c r="Q17" s="72" t="s">
        <v>41</v>
      </c>
      <c r="R17" s="39" t="s">
        <v>26</v>
      </c>
      <c r="S17" s="140" t="s">
        <v>97</v>
      </c>
      <c r="T17" s="72" t="s">
        <v>41</v>
      </c>
      <c r="U17" s="39" t="s">
        <v>26</v>
      </c>
      <c r="V17" s="140" t="s">
        <v>97</v>
      </c>
      <c r="W17" s="72" t="s">
        <v>41</v>
      </c>
      <c r="X17" s="39" t="s">
        <v>26</v>
      </c>
      <c r="Y17" s="140" t="s">
        <v>97</v>
      </c>
      <c r="Z17" s="361" t="s">
        <v>41</v>
      </c>
      <c r="AA17" s="39" t="s">
        <v>26</v>
      </c>
      <c r="AB17" s="140" t="s">
        <v>97</v>
      </c>
      <c r="AC17" s="361" t="s">
        <v>41</v>
      </c>
    </row>
    <row r="18" spans="1:29">
      <c r="A18" s="362" t="s">
        <v>23</v>
      </c>
      <c r="B18" s="329"/>
      <c r="C18" s="152">
        <v>3064</v>
      </c>
      <c r="D18" s="148">
        <f>SUM(D19:D20)</f>
        <v>520</v>
      </c>
      <c r="E18" s="283">
        <f t="shared" ref="E18:E28" si="0">D18/C18*100</f>
        <v>16.971279373368144</v>
      </c>
      <c r="F18" s="148">
        <v>3214</v>
      </c>
      <c r="G18" s="148">
        <f>SUM(G19:G20)</f>
        <v>656</v>
      </c>
      <c r="H18" s="283">
        <f t="shared" ref="H18:H28" si="1">G18/F18*100</f>
        <v>20.410703173615431</v>
      </c>
      <c r="I18" s="152">
        <v>3262</v>
      </c>
      <c r="J18" s="148">
        <f>SUM(J19:J20)</f>
        <v>717</v>
      </c>
      <c r="K18" s="283">
        <f t="shared" ref="K18:K28" si="2">J18/I18*100</f>
        <v>21.980380134886573</v>
      </c>
      <c r="L18" s="149">
        <v>3485</v>
      </c>
      <c r="M18" s="148">
        <f>SUM(M19:M20)</f>
        <v>784</v>
      </c>
      <c r="N18" s="283">
        <f t="shared" ref="N18:N28" si="3">M18/L18*100</f>
        <v>22.496413199426112</v>
      </c>
      <c r="O18" s="153">
        <v>3285</v>
      </c>
      <c r="P18" s="148">
        <f>SUM(P19:P20)</f>
        <v>744</v>
      </c>
      <c r="Q18" s="283">
        <f t="shared" ref="Q18:Q28" si="4">P18/O18*100</f>
        <v>22.648401826484019</v>
      </c>
      <c r="R18" s="153">
        <f>SUM(R19:R20)</f>
        <v>3243.5</v>
      </c>
      <c r="S18" s="148">
        <f>SUM(S19:S20)</f>
        <v>775</v>
      </c>
      <c r="T18" s="283">
        <f t="shared" ref="T18:T28" si="5">S18/R18*100</f>
        <v>23.893941729613072</v>
      </c>
      <c r="U18" s="153">
        <v>2936</v>
      </c>
      <c r="V18" s="148">
        <f>SUM(V19:V20)</f>
        <v>682</v>
      </c>
      <c r="W18" s="283">
        <f t="shared" ref="W18:W28" si="6">V18/U18*100</f>
        <v>23.228882833787466</v>
      </c>
      <c r="X18" s="153">
        <f>SUM(X19:X20)</f>
        <v>2856</v>
      </c>
      <c r="Y18" s="148">
        <f>SUM(Y19:Y20)</f>
        <v>649</v>
      </c>
      <c r="Z18" s="406">
        <f t="shared" ref="Z18:Z28" si="7">Y18/X18*100</f>
        <v>22.724089635854341</v>
      </c>
      <c r="AA18" s="153">
        <f>SUM(AA19:AA20)</f>
        <v>2860</v>
      </c>
      <c r="AB18" s="148">
        <f>SUM(AB19:AB20)</f>
        <v>0</v>
      </c>
      <c r="AC18" s="406">
        <f t="shared" ref="AC18:AC28" si="8">AB18/AA18*100</f>
        <v>0</v>
      </c>
    </row>
    <row r="19" spans="1:29">
      <c r="A19" s="364" t="s">
        <v>31</v>
      </c>
      <c r="B19" s="320"/>
      <c r="C19" s="79">
        <v>2149</v>
      </c>
      <c r="D19" s="155">
        <v>350</v>
      </c>
      <c r="E19" s="157">
        <f t="shared" si="0"/>
        <v>16.286644951140065</v>
      </c>
      <c r="F19" s="81">
        <v>2287</v>
      </c>
      <c r="G19" s="155">
        <v>457</v>
      </c>
      <c r="H19" s="157">
        <f t="shared" si="1"/>
        <v>19.982509838216004</v>
      </c>
      <c r="I19" s="79">
        <v>2365</v>
      </c>
      <c r="J19" s="155">
        <v>546</v>
      </c>
      <c r="K19" s="157">
        <f t="shared" si="2"/>
        <v>23.086680761099366</v>
      </c>
      <c r="L19" s="81">
        <v>2456</v>
      </c>
      <c r="M19" s="155">
        <v>510</v>
      </c>
      <c r="N19" s="157">
        <f t="shared" si="3"/>
        <v>20.765472312703583</v>
      </c>
      <c r="O19" s="79">
        <v>2277</v>
      </c>
      <c r="P19" s="155">
        <v>495</v>
      </c>
      <c r="Q19" s="157">
        <f t="shared" si="4"/>
        <v>21.739130434782609</v>
      </c>
      <c r="R19" s="79">
        <v>2094.5</v>
      </c>
      <c r="S19" s="155">
        <v>447</v>
      </c>
      <c r="T19" s="157">
        <f t="shared" si="5"/>
        <v>21.341608975889233</v>
      </c>
      <c r="U19" s="79">
        <v>1966</v>
      </c>
      <c r="V19" s="155">
        <v>421</v>
      </c>
      <c r="W19" s="157">
        <f t="shared" si="6"/>
        <v>21.414038657171922</v>
      </c>
      <c r="X19" s="79">
        <v>1986</v>
      </c>
      <c r="Y19" s="155">
        <v>392</v>
      </c>
      <c r="Z19" s="407">
        <f t="shared" si="7"/>
        <v>19.738167170191339</v>
      </c>
      <c r="AA19" s="79">
        <v>2016</v>
      </c>
      <c r="AB19" s="155"/>
      <c r="AC19" s="407">
        <f t="shared" si="8"/>
        <v>0</v>
      </c>
    </row>
    <row r="20" spans="1:29">
      <c r="A20" s="368" t="s">
        <v>32</v>
      </c>
      <c r="B20" s="331"/>
      <c r="C20" s="83">
        <v>915</v>
      </c>
      <c r="D20" s="85">
        <v>170</v>
      </c>
      <c r="E20" s="158">
        <f t="shared" si="0"/>
        <v>18.579234972677597</v>
      </c>
      <c r="F20" s="85">
        <v>927</v>
      </c>
      <c r="G20" s="85">
        <v>199</v>
      </c>
      <c r="H20" s="158">
        <f t="shared" si="1"/>
        <v>21.467098166127293</v>
      </c>
      <c r="I20" s="83">
        <v>897</v>
      </c>
      <c r="J20" s="85">
        <v>171</v>
      </c>
      <c r="K20" s="158">
        <f t="shared" si="2"/>
        <v>19.063545150501675</v>
      </c>
      <c r="L20" s="85">
        <v>1029</v>
      </c>
      <c r="M20" s="85">
        <v>274</v>
      </c>
      <c r="N20" s="158">
        <f t="shared" si="3"/>
        <v>26.62779397473275</v>
      </c>
      <c r="O20" s="83">
        <v>1008</v>
      </c>
      <c r="P20" s="85">
        <v>249</v>
      </c>
      <c r="Q20" s="158">
        <f t="shared" si="4"/>
        <v>24.702380952380953</v>
      </c>
      <c r="R20" s="83">
        <v>1149</v>
      </c>
      <c r="S20" s="85">
        <v>328</v>
      </c>
      <c r="T20" s="158">
        <f t="shared" si="5"/>
        <v>28.546562228024371</v>
      </c>
      <c r="U20" s="83">
        <v>970</v>
      </c>
      <c r="V20" s="85">
        <v>261</v>
      </c>
      <c r="W20" s="158">
        <f t="shared" si="6"/>
        <v>26.907216494845361</v>
      </c>
      <c r="X20" s="83">
        <v>870</v>
      </c>
      <c r="Y20" s="85">
        <v>257</v>
      </c>
      <c r="Z20" s="408">
        <f t="shared" si="7"/>
        <v>29.540229885057474</v>
      </c>
      <c r="AA20" s="83">
        <v>844</v>
      </c>
      <c r="AB20" s="85"/>
      <c r="AC20" s="408">
        <f t="shared" si="8"/>
        <v>0</v>
      </c>
    </row>
    <row r="21" spans="1:29">
      <c r="A21" s="409" t="s">
        <v>24</v>
      </c>
      <c r="B21" s="340"/>
      <c r="C21" s="87">
        <v>2133</v>
      </c>
      <c r="D21" s="89">
        <f>SUM(D22:D23)</f>
        <v>254</v>
      </c>
      <c r="E21" s="283">
        <f t="shared" si="0"/>
        <v>11.908110642287857</v>
      </c>
      <c r="F21" s="89">
        <v>1980</v>
      </c>
      <c r="G21" s="89">
        <f>SUM(G22:G23)</f>
        <v>219</v>
      </c>
      <c r="H21" s="283">
        <f t="shared" si="1"/>
        <v>11.060606060606061</v>
      </c>
      <c r="I21" s="87">
        <v>2028</v>
      </c>
      <c r="J21" s="89">
        <f>SUM(J22:J23)</f>
        <v>226</v>
      </c>
      <c r="K21" s="283">
        <f t="shared" si="2"/>
        <v>11.143984220907297</v>
      </c>
      <c r="L21" s="89">
        <v>2155</v>
      </c>
      <c r="M21" s="89">
        <f>SUM(M22:M23)</f>
        <v>202</v>
      </c>
      <c r="N21" s="283">
        <f t="shared" si="3"/>
        <v>9.3735498839907194</v>
      </c>
      <c r="O21" s="87">
        <v>1680</v>
      </c>
      <c r="P21" s="89">
        <f>SUM(P22:P23)</f>
        <v>185</v>
      </c>
      <c r="Q21" s="283">
        <f t="shared" si="4"/>
        <v>11.011904761904761</v>
      </c>
      <c r="R21" s="153">
        <f>SUM(R22:R23)</f>
        <v>2057</v>
      </c>
      <c r="S21" s="89">
        <f>SUM(S22:S23)</f>
        <v>207</v>
      </c>
      <c r="T21" s="283">
        <f t="shared" si="5"/>
        <v>10.06319883325231</v>
      </c>
      <c r="U21" s="153">
        <v>1846</v>
      </c>
      <c r="V21" s="89">
        <f>SUM(V22:V23)</f>
        <v>206</v>
      </c>
      <c r="W21" s="283">
        <f t="shared" si="6"/>
        <v>11.159263271939327</v>
      </c>
      <c r="X21" s="153">
        <f>SUM(X22:X23)</f>
        <v>1932</v>
      </c>
      <c r="Y21" s="89">
        <f>SUM(Y22:Y23)</f>
        <v>261</v>
      </c>
      <c r="Z21" s="406">
        <f t="shared" si="7"/>
        <v>13.509316770186336</v>
      </c>
      <c r="AA21" s="153">
        <f>SUM(AA22:AA23)</f>
        <v>2103</v>
      </c>
      <c r="AB21" s="89">
        <f>SUM(AB22:AB23)</f>
        <v>0</v>
      </c>
      <c r="AC21" s="406">
        <f t="shared" si="8"/>
        <v>0</v>
      </c>
    </row>
    <row r="22" spans="1:29">
      <c r="A22" s="364" t="s">
        <v>33</v>
      </c>
      <c r="B22" s="320"/>
      <c r="C22" s="91">
        <v>1701</v>
      </c>
      <c r="D22" s="93">
        <v>158</v>
      </c>
      <c r="E22" s="157">
        <f t="shared" si="0"/>
        <v>9.2886537330981778</v>
      </c>
      <c r="F22" s="93">
        <v>1544</v>
      </c>
      <c r="G22" s="93">
        <v>134</v>
      </c>
      <c r="H22" s="157">
        <f t="shared" si="1"/>
        <v>8.6787564766839385</v>
      </c>
      <c r="I22" s="91">
        <v>1602</v>
      </c>
      <c r="J22" s="93">
        <v>135</v>
      </c>
      <c r="K22" s="157">
        <f t="shared" si="2"/>
        <v>8.4269662921348321</v>
      </c>
      <c r="L22" s="93">
        <v>1713</v>
      </c>
      <c r="M22" s="93">
        <v>141</v>
      </c>
      <c r="N22" s="157">
        <f t="shared" si="3"/>
        <v>8.2311733800350257</v>
      </c>
      <c r="O22" s="91">
        <v>1234</v>
      </c>
      <c r="P22" s="93">
        <v>112</v>
      </c>
      <c r="Q22" s="157">
        <f t="shared" si="4"/>
        <v>9.0761750405186383</v>
      </c>
      <c r="R22" s="91">
        <v>1680</v>
      </c>
      <c r="S22" s="93">
        <v>139</v>
      </c>
      <c r="T22" s="157">
        <f t="shared" si="5"/>
        <v>8.2738095238095237</v>
      </c>
      <c r="U22" s="91">
        <v>1455</v>
      </c>
      <c r="V22" s="93">
        <v>137</v>
      </c>
      <c r="W22" s="157">
        <f t="shared" si="6"/>
        <v>9.4158075601374573</v>
      </c>
      <c r="X22" s="91">
        <v>1540</v>
      </c>
      <c r="Y22" s="93">
        <v>178</v>
      </c>
      <c r="Z22" s="407">
        <f t="shared" si="7"/>
        <v>11.558441558441558</v>
      </c>
      <c r="AA22" s="91">
        <v>1729</v>
      </c>
      <c r="AB22" s="93"/>
      <c r="AC22" s="407">
        <f t="shared" si="8"/>
        <v>0</v>
      </c>
    </row>
    <row r="23" spans="1:29">
      <c r="A23" s="368" t="s">
        <v>34</v>
      </c>
      <c r="B23" s="331"/>
      <c r="C23" s="61">
        <v>432</v>
      </c>
      <c r="D23" s="63">
        <v>96</v>
      </c>
      <c r="E23" s="158">
        <f t="shared" si="0"/>
        <v>22.222222222222221</v>
      </c>
      <c r="F23" s="63">
        <v>436</v>
      </c>
      <c r="G23" s="63">
        <v>85</v>
      </c>
      <c r="H23" s="158">
        <f t="shared" si="1"/>
        <v>19.495412844036696</v>
      </c>
      <c r="I23" s="61">
        <v>426</v>
      </c>
      <c r="J23" s="63">
        <v>91</v>
      </c>
      <c r="K23" s="158">
        <f t="shared" si="2"/>
        <v>21.36150234741784</v>
      </c>
      <c r="L23" s="94">
        <v>442</v>
      </c>
      <c r="M23" s="63">
        <v>61</v>
      </c>
      <c r="N23" s="158">
        <f t="shared" si="3"/>
        <v>13.800904977375566</v>
      </c>
      <c r="O23" s="39">
        <v>446</v>
      </c>
      <c r="P23" s="63">
        <v>73</v>
      </c>
      <c r="Q23" s="158">
        <f t="shared" si="4"/>
        <v>16.367713004484305</v>
      </c>
      <c r="R23" s="39">
        <v>377</v>
      </c>
      <c r="S23" s="63">
        <v>68</v>
      </c>
      <c r="T23" s="158">
        <f t="shared" si="5"/>
        <v>18.037135278514587</v>
      </c>
      <c r="U23" s="39">
        <v>391</v>
      </c>
      <c r="V23" s="63">
        <v>69</v>
      </c>
      <c r="W23" s="158">
        <f t="shared" si="6"/>
        <v>17.647058823529413</v>
      </c>
      <c r="X23" s="39">
        <v>392</v>
      </c>
      <c r="Y23" s="63">
        <v>83</v>
      </c>
      <c r="Z23" s="408">
        <f t="shared" si="7"/>
        <v>21.173469387755102</v>
      </c>
      <c r="AA23" s="39">
        <v>374</v>
      </c>
      <c r="AB23" s="63"/>
      <c r="AC23" s="408">
        <f t="shared" si="8"/>
        <v>0</v>
      </c>
    </row>
    <row r="24" spans="1:29">
      <c r="A24" s="409" t="s">
        <v>25</v>
      </c>
      <c r="B24" s="340"/>
      <c r="C24" s="153">
        <v>793</v>
      </c>
      <c r="D24" s="150">
        <f>SUM(D25:D27)</f>
        <v>382</v>
      </c>
      <c r="E24" s="283">
        <f t="shared" si="0"/>
        <v>48.171500630517023</v>
      </c>
      <c r="F24" s="150">
        <v>1058</v>
      </c>
      <c r="G24" s="150">
        <f>SUM(G25:G27)</f>
        <v>636</v>
      </c>
      <c r="H24" s="283">
        <f t="shared" si="1"/>
        <v>60.113421550094515</v>
      </c>
      <c r="I24" s="153">
        <v>828</v>
      </c>
      <c r="J24" s="150">
        <f>SUM(J25:J27)</f>
        <v>425</v>
      </c>
      <c r="K24" s="283">
        <f t="shared" si="2"/>
        <v>51.328502415458935</v>
      </c>
      <c r="L24" s="150">
        <v>763</v>
      </c>
      <c r="M24" s="150">
        <f>SUM(M25:M27)</f>
        <v>354</v>
      </c>
      <c r="N24" s="283">
        <f t="shared" si="3"/>
        <v>46.395806028833555</v>
      </c>
      <c r="O24" s="153">
        <v>597</v>
      </c>
      <c r="P24" s="150">
        <f>SUM(P25:P27)</f>
        <v>270</v>
      </c>
      <c r="Q24" s="283">
        <f t="shared" si="4"/>
        <v>45.226130653266331</v>
      </c>
      <c r="R24" s="153">
        <f>SUM(R25:R27)</f>
        <v>532</v>
      </c>
      <c r="S24" s="150">
        <f>SUM(S25:S27)</f>
        <v>193</v>
      </c>
      <c r="T24" s="283">
        <f t="shared" si="5"/>
        <v>36.278195488721806</v>
      </c>
      <c r="U24" s="153">
        <v>512</v>
      </c>
      <c r="V24" s="150">
        <f>SUM(V25:V27)</f>
        <v>214</v>
      </c>
      <c r="W24" s="283">
        <f t="shared" si="6"/>
        <v>41.796875</v>
      </c>
      <c r="X24" s="153">
        <f>SUM(X25:X27)</f>
        <v>533</v>
      </c>
      <c r="Y24" s="150">
        <f>SUM(Y25:Y27)</f>
        <v>253</v>
      </c>
      <c r="Z24" s="406">
        <f t="shared" si="7"/>
        <v>47.467166979362105</v>
      </c>
      <c r="AA24" s="153">
        <f>SUM(AA25:AA27)</f>
        <v>567</v>
      </c>
      <c r="AB24" s="150">
        <f>SUM(AB25:AB27)</f>
        <v>0</v>
      </c>
      <c r="AC24" s="406">
        <f t="shared" si="8"/>
        <v>0</v>
      </c>
    </row>
    <row r="25" spans="1:29">
      <c r="A25" s="364" t="s">
        <v>37</v>
      </c>
      <c r="B25" s="320"/>
      <c r="C25" s="101">
        <v>121</v>
      </c>
      <c r="D25" s="103">
        <v>37</v>
      </c>
      <c r="E25" s="157">
        <f t="shared" si="0"/>
        <v>30.578512396694212</v>
      </c>
      <c r="F25" s="103">
        <v>141</v>
      </c>
      <c r="G25" s="103">
        <v>42</v>
      </c>
      <c r="H25" s="157">
        <f t="shared" si="1"/>
        <v>29.787234042553191</v>
      </c>
      <c r="I25" s="101">
        <v>132</v>
      </c>
      <c r="J25" s="103">
        <v>30</v>
      </c>
      <c r="K25" s="157">
        <f t="shared" si="2"/>
        <v>22.727272727272727</v>
      </c>
      <c r="L25" s="103">
        <v>142</v>
      </c>
      <c r="M25" s="103">
        <v>50</v>
      </c>
      <c r="N25" s="157">
        <f t="shared" si="3"/>
        <v>35.2112676056338</v>
      </c>
      <c r="O25" s="101">
        <v>129</v>
      </c>
      <c r="P25" s="103">
        <v>46</v>
      </c>
      <c r="Q25" s="157">
        <f t="shared" si="4"/>
        <v>35.65891472868217</v>
      </c>
      <c r="R25" s="101">
        <v>161</v>
      </c>
      <c r="S25" s="103">
        <v>51</v>
      </c>
      <c r="T25" s="157">
        <f t="shared" si="5"/>
        <v>31.677018633540371</v>
      </c>
      <c r="U25" s="101">
        <v>55</v>
      </c>
      <c r="V25" s="103">
        <v>16</v>
      </c>
      <c r="W25" s="157">
        <f t="shared" si="6"/>
        <v>29.09090909090909</v>
      </c>
      <c r="X25" s="101">
        <v>35</v>
      </c>
      <c r="Y25" s="103">
        <v>13</v>
      </c>
      <c r="Z25" s="407">
        <f t="shared" si="7"/>
        <v>37.142857142857146</v>
      </c>
      <c r="AA25" s="101">
        <v>44</v>
      </c>
      <c r="AB25" s="103"/>
      <c r="AC25" s="407">
        <f t="shared" si="8"/>
        <v>0</v>
      </c>
    </row>
    <row r="26" spans="1:29">
      <c r="A26" s="364" t="s">
        <v>35</v>
      </c>
      <c r="B26" s="320"/>
      <c r="C26" s="57">
        <v>82</v>
      </c>
      <c r="D26" s="59">
        <v>25</v>
      </c>
      <c r="E26" s="157">
        <f t="shared" si="0"/>
        <v>30.487804878048781</v>
      </c>
      <c r="F26" s="59">
        <v>75</v>
      </c>
      <c r="G26" s="59">
        <v>22</v>
      </c>
      <c r="H26" s="157">
        <f t="shared" si="1"/>
        <v>29.333333333333332</v>
      </c>
      <c r="I26" s="57">
        <v>69</v>
      </c>
      <c r="J26" s="59">
        <v>23</v>
      </c>
      <c r="K26" s="157">
        <f t="shared" si="2"/>
        <v>33.333333333333329</v>
      </c>
      <c r="L26" s="107">
        <v>58</v>
      </c>
      <c r="M26" s="59">
        <v>20</v>
      </c>
      <c r="N26" s="157">
        <f t="shared" si="3"/>
        <v>34.482758620689658</v>
      </c>
      <c r="O26" s="105">
        <v>61</v>
      </c>
      <c r="P26" s="59">
        <v>20</v>
      </c>
      <c r="Q26" s="157">
        <f t="shared" si="4"/>
        <v>32.786885245901637</v>
      </c>
      <c r="R26" s="105">
        <v>61</v>
      </c>
      <c r="S26" s="59">
        <v>15</v>
      </c>
      <c r="T26" s="157">
        <f t="shared" si="5"/>
        <v>24.590163934426229</v>
      </c>
      <c r="U26" s="105">
        <v>4</v>
      </c>
      <c r="V26" s="59">
        <v>2</v>
      </c>
      <c r="W26" s="157">
        <f t="shared" si="6"/>
        <v>50</v>
      </c>
      <c r="X26" s="105">
        <v>4</v>
      </c>
      <c r="Y26" s="59">
        <v>3</v>
      </c>
      <c r="Z26" s="407">
        <f t="shared" si="7"/>
        <v>75</v>
      </c>
      <c r="AA26" s="105">
        <v>2</v>
      </c>
      <c r="AB26" s="59"/>
      <c r="AC26" s="407">
        <f t="shared" si="8"/>
        <v>0</v>
      </c>
    </row>
    <row r="27" spans="1:29" ht="15.75" thickBot="1">
      <c r="A27" s="370" t="s">
        <v>36</v>
      </c>
      <c r="B27" s="322"/>
      <c r="C27" s="108">
        <v>590</v>
      </c>
      <c r="D27" s="156">
        <v>320</v>
      </c>
      <c r="E27" s="159">
        <f t="shared" si="0"/>
        <v>54.237288135593218</v>
      </c>
      <c r="F27" s="110">
        <v>842</v>
      </c>
      <c r="G27" s="156">
        <v>572</v>
      </c>
      <c r="H27" s="159">
        <f t="shared" si="1"/>
        <v>67.933491686460812</v>
      </c>
      <c r="I27" s="108">
        <v>627</v>
      </c>
      <c r="J27" s="156">
        <v>372</v>
      </c>
      <c r="K27" s="159">
        <f t="shared" si="2"/>
        <v>59.330143540669852</v>
      </c>
      <c r="L27" s="110">
        <v>563</v>
      </c>
      <c r="M27" s="156">
        <v>284</v>
      </c>
      <c r="N27" s="159">
        <f t="shared" si="3"/>
        <v>50.444049733570161</v>
      </c>
      <c r="O27" s="108">
        <v>407</v>
      </c>
      <c r="P27" s="156">
        <v>204</v>
      </c>
      <c r="Q27" s="159">
        <f t="shared" si="4"/>
        <v>50.122850122850124</v>
      </c>
      <c r="R27" s="108">
        <v>310</v>
      </c>
      <c r="S27" s="156">
        <v>127</v>
      </c>
      <c r="T27" s="159">
        <f t="shared" si="5"/>
        <v>40.967741935483872</v>
      </c>
      <c r="U27" s="108">
        <v>453</v>
      </c>
      <c r="V27" s="156">
        <v>196</v>
      </c>
      <c r="W27" s="159">
        <f t="shared" si="6"/>
        <v>43.267108167770417</v>
      </c>
      <c r="X27" s="108">
        <v>494</v>
      </c>
      <c r="Y27" s="156">
        <v>237</v>
      </c>
      <c r="Z27" s="410">
        <f t="shared" si="7"/>
        <v>47.97570850202429</v>
      </c>
      <c r="AA27" s="108">
        <v>521</v>
      </c>
      <c r="AB27" s="156"/>
      <c r="AC27" s="410">
        <f t="shared" si="8"/>
        <v>0</v>
      </c>
    </row>
    <row r="28" spans="1:29" ht="15.75" thickTop="1">
      <c r="A28" s="411" t="s">
        <v>26</v>
      </c>
      <c r="B28" s="430"/>
      <c r="C28" s="431">
        <v>5990</v>
      </c>
      <c r="D28" s="432">
        <f>D18+D21+D24</f>
        <v>1156</v>
      </c>
      <c r="E28" s="433">
        <f t="shared" si="0"/>
        <v>19.298831385642735</v>
      </c>
      <c r="F28" s="432">
        <v>6252</v>
      </c>
      <c r="G28" s="432">
        <f>G18+G21+G24</f>
        <v>1511</v>
      </c>
      <c r="H28" s="433">
        <f t="shared" si="1"/>
        <v>24.168266154830455</v>
      </c>
      <c r="I28" s="431">
        <v>6118</v>
      </c>
      <c r="J28" s="432">
        <f>J18+J21+J24</f>
        <v>1368</v>
      </c>
      <c r="K28" s="433">
        <f t="shared" si="2"/>
        <v>22.36024844720497</v>
      </c>
      <c r="L28" s="434">
        <v>6403</v>
      </c>
      <c r="M28" s="413">
        <f>M18+M21+M24</f>
        <v>1340</v>
      </c>
      <c r="N28" s="414">
        <f t="shared" si="3"/>
        <v>20.927690145244419</v>
      </c>
      <c r="O28" s="380">
        <v>5562</v>
      </c>
      <c r="P28" s="413">
        <f>P18+P21+P24</f>
        <v>1199</v>
      </c>
      <c r="Q28" s="414">
        <f t="shared" si="4"/>
        <v>21.556993887090975</v>
      </c>
      <c r="R28" s="380">
        <f>R18+R21+R24</f>
        <v>5832.5</v>
      </c>
      <c r="S28" s="413">
        <f>S18+S21+S24</f>
        <v>1175</v>
      </c>
      <c r="T28" s="414">
        <f t="shared" si="5"/>
        <v>20.145735105015003</v>
      </c>
      <c r="U28" s="380">
        <v>5294</v>
      </c>
      <c r="V28" s="413">
        <f>V18+V21+V24</f>
        <v>1102</v>
      </c>
      <c r="W28" s="414">
        <f t="shared" si="6"/>
        <v>20.816018133736307</v>
      </c>
      <c r="X28" s="380">
        <f>X18+X21+X24</f>
        <v>5321</v>
      </c>
      <c r="Y28" s="413">
        <f>Y18+Y21+Y24</f>
        <v>1163</v>
      </c>
      <c r="Z28" s="415">
        <f t="shared" si="7"/>
        <v>21.856793835745162</v>
      </c>
      <c r="AA28" s="380">
        <f>AA18+AA21+AA24</f>
        <v>5530</v>
      </c>
      <c r="AB28" s="413">
        <f>AB18+AB21+AB24</f>
        <v>0</v>
      </c>
      <c r="AC28" s="415">
        <f t="shared" si="8"/>
        <v>0</v>
      </c>
    </row>
    <row r="29" spans="1:29">
      <c r="A29" s="15"/>
      <c r="B29" s="15"/>
      <c r="C29" s="12"/>
      <c r="D29" s="12"/>
      <c r="E29" s="12"/>
      <c r="F29" s="12"/>
      <c r="G29" s="12"/>
      <c r="H29" s="12"/>
      <c r="I29" s="12"/>
      <c r="J29" s="12"/>
      <c r="K29" s="12"/>
      <c r="L29" s="12"/>
      <c r="M29" s="12"/>
      <c r="N29" s="12"/>
      <c r="O29" s="12"/>
      <c r="P29" s="65"/>
      <c r="Q29" s="12"/>
      <c r="R29" s="12"/>
      <c r="S29" s="12"/>
      <c r="T29" s="12"/>
      <c r="U29" s="12"/>
      <c r="V29" s="66"/>
      <c r="X29" s="67"/>
    </row>
    <row r="30" spans="1:29">
      <c r="A30" s="15"/>
      <c r="B30" s="15"/>
      <c r="C30" s="15"/>
      <c r="D30" s="12"/>
      <c r="E30" s="12"/>
      <c r="F30" s="12"/>
      <c r="G30" s="12"/>
      <c r="H30" s="12"/>
      <c r="I30" s="12"/>
      <c r="J30" s="12"/>
      <c r="K30" s="12"/>
      <c r="L30" s="12"/>
      <c r="M30" s="12"/>
      <c r="N30" s="12"/>
      <c r="O30" s="12"/>
      <c r="P30" s="12"/>
      <c r="Q30" s="12"/>
      <c r="R30" s="12"/>
      <c r="S30" s="12"/>
      <c r="T30" s="12"/>
      <c r="U30" s="12"/>
      <c r="V30" s="12"/>
    </row>
    <row r="31" spans="1:29">
      <c r="A31" s="429" t="s">
        <v>141</v>
      </c>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row>
    <row r="32" spans="1:29">
      <c r="A32" s="382"/>
      <c r="B32" s="383"/>
      <c r="C32" s="402" t="s">
        <v>8</v>
      </c>
      <c r="D32" s="403"/>
      <c r="E32" s="404"/>
      <c r="F32" s="357" t="s">
        <v>7</v>
      </c>
      <c r="G32" s="405"/>
      <c r="H32" s="358"/>
      <c r="I32" s="405" t="s">
        <v>6</v>
      </c>
      <c r="J32" s="405"/>
      <c r="K32" s="358"/>
      <c r="L32" s="357" t="s">
        <v>5</v>
      </c>
      <c r="M32" s="405"/>
      <c r="N32" s="358"/>
      <c r="O32" s="357" t="s">
        <v>4</v>
      </c>
      <c r="P32" s="405"/>
      <c r="Q32" s="358"/>
      <c r="R32" s="405" t="s">
        <v>73</v>
      </c>
      <c r="S32" s="405"/>
      <c r="T32" s="358"/>
      <c r="U32" s="405" t="s">
        <v>161</v>
      </c>
      <c r="V32" s="405"/>
      <c r="W32" s="358"/>
      <c r="X32" s="405" t="s">
        <v>162</v>
      </c>
      <c r="Y32" s="405"/>
      <c r="Z32" s="359"/>
      <c r="AA32" s="405" t="s">
        <v>184</v>
      </c>
      <c r="AB32" s="405"/>
      <c r="AC32" s="359"/>
    </row>
    <row r="33" spans="1:29" ht="45">
      <c r="A33" s="384"/>
      <c r="B33" s="113"/>
      <c r="C33" s="91" t="s">
        <v>26</v>
      </c>
      <c r="D33" s="147" t="s">
        <v>97</v>
      </c>
      <c r="E33" s="151" t="s">
        <v>41</v>
      </c>
      <c r="F33" s="91" t="s">
        <v>26</v>
      </c>
      <c r="G33" s="147" t="s">
        <v>97</v>
      </c>
      <c r="H33" s="151" t="s">
        <v>41</v>
      </c>
      <c r="I33" s="93" t="s">
        <v>26</v>
      </c>
      <c r="J33" s="147" t="s">
        <v>97</v>
      </c>
      <c r="K33" s="151" t="s">
        <v>41</v>
      </c>
      <c r="L33" s="91" t="s">
        <v>26</v>
      </c>
      <c r="M33" s="147" t="s">
        <v>97</v>
      </c>
      <c r="N33" s="151" t="s">
        <v>41</v>
      </c>
      <c r="O33" s="91" t="s">
        <v>26</v>
      </c>
      <c r="P33" s="147" t="s">
        <v>97</v>
      </c>
      <c r="Q33" s="151" t="s">
        <v>41</v>
      </c>
      <c r="R33" s="93" t="s">
        <v>26</v>
      </c>
      <c r="S33" s="147" t="s">
        <v>97</v>
      </c>
      <c r="T33" s="151" t="s">
        <v>41</v>
      </c>
      <c r="U33" s="93" t="s">
        <v>26</v>
      </c>
      <c r="V33" s="147" t="s">
        <v>97</v>
      </c>
      <c r="W33" s="151" t="s">
        <v>41</v>
      </c>
      <c r="X33" s="93" t="s">
        <v>26</v>
      </c>
      <c r="Y33" s="147" t="s">
        <v>97</v>
      </c>
      <c r="Z33" s="416" t="s">
        <v>41</v>
      </c>
      <c r="AA33" s="93" t="s">
        <v>26</v>
      </c>
      <c r="AB33" s="147" t="s">
        <v>97</v>
      </c>
      <c r="AC33" s="416" t="s">
        <v>41</v>
      </c>
    </row>
    <row r="34" spans="1:29" ht="30">
      <c r="A34" s="435" t="s">
        <v>30</v>
      </c>
      <c r="B34" s="197" t="s">
        <v>113</v>
      </c>
      <c r="C34" s="277">
        <v>5990</v>
      </c>
      <c r="D34" s="284">
        <f>SUM(D35:D37)</f>
        <v>1156</v>
      </c>
      <c r="E34" s="285">
        <f>D34/C34*100</f>
        <v>19.298831385642735</v>
      </c>
      <c r="F34" s="275">
        <v>6252</v>
      </c>
      <c r="G34" s="284">
        <f>SUM(G35:G37)</f>
        <v>1511</v>
      </c>
      <c r="H34" s="286">
        <f>G34/F34*100</f>
        <v>24.168266154830455</v>
      </c>
      <c r="I34" s="277">
        <v>6118</v>
      </c>
      <c r="J34" s="284">
        <f>SUM(J35:J37)</f>
        <v>1368</v>
      </c>
      <c r="K34" s="285">
        <f>J34/I34*100</f>
        <v>22.36024844720497</v>
      </c>
      <c r="L34" s="275">
        <v>6403</v>
      </c>
      <c r="M34" s="284">
        <f>SUM(M35:M37)</f>
        <v>1340</v>
      </c>
      <c r="N34" s="286">
        <f>M34/L34*100</f>
        <v>20.927690145244419</v>
      </c>
      <c r="O34" s="275">
        <v>5562</v>
      </c>
      <c r="P34" s="284">
        <f>SUM(P35:P37)</f>
        <v>1199</v>
      </c>
      <c r="Q34" s="286">
        <f>P34/O34*100</f>
        <v>21.556993887090975</v>
      </c>
      <c r="R34" s="277">
        <f>SUM(R35:R37)</f>
        <v>5833</v>
      </c>
      <c r="S34" s="284">
        <f>SUM(S35:S37)</f>
        <v>1175</v>
      </c>
      <c r="T34" s="287">
        <f>S34/R34*100</f>
        <v>20.14400822904166</v>
      </c>
      <c r="U34" s="277">
        <v>5294</v>
      </c>
      <c r="V34" s="284">
        <f>SUM(V35:V37)</f>
        <v>1102</v>
      </c>
      <c r="W34" s="287">
        <f>V34/U34*100</f>
        <v>20.816018133736307</v>
      </c>
      <c r="X34" s="277">
        <f>X28</f>
        <v>5321</v>
      </c>
      <c r="Y34" s="284">
        <f>SUM(Y35:Y37)</f>
        <v>1163</v>
      </c>
      <c r="Z34" s="417">
        <f>Y34/X34*100</f>
        <v>21.856793835745162</v>
      </c>
      <c r="AA34" s="277">
        <f>AA28</f>
        <v>5530</v>
      </c>
      <c r="AB34" s="284">
        <f>SUM(AB35:AB37)</f>
        <v>0</v>
      </c>
      <c r="AC34" s="417">
        <f>AB34/AA34*100</f>
        <v>0</v>
      </c>
    </row>
    <row r="35" spans="1:29" ht="15" customHeight="1">
      <c r="A35" s="436"/>
      <c r="B35" s="198" t="s">
        <v>114</v>
      </c>
      <c r="C35" s="81">
        <v>3064</v>
      </c>
      <c r="D35" s="81">
        <f>D18</f>
        <v>520</v>
      </c>
      <c r="E35" s="207">
        <f t="shared" ref="E35:E53" si="9">D35/C35*100</f>
        <v>16.971279373368144</v>
      </c>
      <c r="F35" s="79">
        <v>3214</v>
      </c>
      <c r="G35" s="81">
        <f>G18</f>
        <v>656</v>
      </c>
      <c r="H35" s="154">
        <f t="shared" ref="H35:H53" si="10">G35/F35*100</f>
        <v>20.410703173615431</v>
      </c>
      <c r="I35" s="81">
        <v>3262</v>
      </c>
      <c r="J35" s="81">
        <f>J18</f>
        <v>717</v>
      </c>
      <c r="K35" s="207">
        <f t="shared" ref="K35:K53" si="11">J35/I35*100</f>
        <v>21.980380134886573</v>
      </c>
      <c r="L35" s="79">
        <v>3485</v>
      </c>
      <c r="M35" s="81">
        <f>M18</f>
        <v>784</v>
      </c>
      <c r="N35" s="154">
        <f t="shared" ref="N35:N53" si="12">M35/L35*100</f>
        <v>22.496413199426112</v>
      </c>
      <c r="O35" s="79">
        <v>3285</v>
      </c>
      <c r="P35" s="81">
        <f>P18</f>
        <v>744</v>
      </c>
      <c r="Q35" s="154">
        <f t="shared" ref="Q35:Q53" si="13">P35/O35*100</f>
        <v>22.648401826484019</v>
      </c>
      <c r="R35" s="81">
        <v>3244</v>
      </c>
      <c r="S35" s="81">
        <f>S18</f>
        <v>775</v>
      </c>
      <c r="T35" s="154">
        <f t="shared" ref="T35:T37" si="14">S35/R35*100</f>
        <v>23.890258939580765</v>
      </c>
      <c r="U35" s="81">
        <v>2936</v>
      </c>
      <c r="V35" s="81">
        <f>V18</f>
        <v>682</v>
      </c>
      <c r="W35" s="154">
        <f t="shared" ref="W35:W37" si="15">V35/U35*100</f>
        <v>23.228882833787466</v>
      </c>
      <c r="X35" s="81">
        <f>X18</f>
        <v>2856</v>
      </c>
      <c r="Y35" s="81">
        <f>Y18</f>
        <v>649</v>
      </c>
      <c r="Z35" s="418">
        <f t="shared" ref="Z35:Z37" si="16">Y35/X35*100</f>
        <v>22.724089635854341</v>
      </c>
      <c r="AA35" s="81">
        <f>AA18</f>
        <v>2860</v>
      </c>
      <c r="AB35" s="81">
        <f>AB18</f>
        <v>0</v>
      </c>
      <c r="AC35" s="418">
        <f t="shared" ref="AC35:AC37" si="17">AB35/AA35*100</f>
        <v>0</v>
      </c>
    </row>
    <row r="36" spans="1:29">
      <c r="A36" s="436"/>
      <c r="B36" s="198" t="s">
        <v>115</v>
      </c>
      <c r="C36" s="81">
        <v>2133</v>
      </c>
      <c r="D36" s="208">
        <f>D21</f>
        <v>254</v>
      </c>
      <c r="E36" s="209">
        <f t="shared" si="9"/>
        <v>11.908110642287857</v>
      </c>
      <c r="F36" s="79">
        <v>1980</v>
      </c>
      <c r="G36" s="208">
        <f>G21</f>
        <v>219</v>
      </c>
      <c r="H36" s="210">
        <f t="shared" si="10"/>
        <v>11.060606060606061</v>
      </c>
      <c r="I36" s="81">
        <v>2028</v>
      </c>
      <c r="J36" s="208">
        <f>J21</f>
        <v>226</v>
      </c>
      <c r="K36" s="209">
        <f t="shared" si="11"/>
        <v>11.143984220907297</v>
      </c>
      <c r="L36" s="79">
        <v>2155</v>
      </c>
      <c r="M36" s="208">
        <f>M21</f>
        <v>202</v>
      </c>
      <c r="N36" s="210">
        <f t="shared" si="12"/>
        <v>9.3735498839907194</v>
      </c>
      <c r="O36" s="79">
        <v>1680</v>
      </c>
      <c r="P36" s="208">
        <f>P21</f>
        <v>185</v>
      </c>
      <c r="Q36" s="210">
        <f t="shared" si="13"/>
        <v>11.011904761904761</v>
      </c>
      <c r="R36" s="81">
        <v>2057</v>
      </c>
      <c r="S36" s="208">
        <f>S21</f>
        <v>207</v>
      </c>
      <c r="T36" s="264">
        <f t="shared" si="14"/>
        <v>10.06319883325231</v>
      </c>
      <c r="U36" s="81">
        <v>1846</v>
      </c>
      <c r="V36" s="208">
        <f>V21</f>
        <v>206</v>
      </c>
      <c r="W36" s="264">
        <f t="shared" si="15"/>
        <v>11.159263271939327</v>
      </c>
      <c r="X36" s="81">
        <f>X21</f>
        <v>1932</v>
      </c>
      <c r="Y36" s="208">
        <f>Y21</f>
        <v>261</v>
      </c>
      <c r="Z36" s="419">
        <f t="shared" si="16"/>
        <v>13.509316770186336</v>
      </c>
      <c r="AA36" s="81">
        <f>AA21</f>
        <v>2103</v>
      </c>
      <c r="AB36" s="208">
        <f>AB21</f>
        <v>0</v>
      </c>
      <c r="AC36" s="419">
        <f t="shared" si="17"/>
        <v>0</v>
      </c>
    </row>
    <row r="37" spans="1:29">
      <c r="A37" s="437"/>
      <c r="B37" s="200" t="s">
        <v>116</v>
      </c>
      <c r="C37" s="116">
        <v>793</v>
      </c>
      <c r="D37" s="211">
        <f>D24</f>
        <v>382</v>
      </c>
      <c r="E37" s="212">
        <f t="shared" si="9"/>
        <v>48.171500630517023</v>
      </c>
      <c r="F37" s="123">
        <v>1058</v>
      </c>
      <c r="G37" s="211">
        <f>G24</f>
        <v>636</v>
      </c>
      <c r="H37" s="213">
        <f t="shared" si="10"/>
        <v>60.113421550094515</v>
      </c>
      <c r="I37" s="116">
        <v>828</v>
      </c>
      <c r="J37" s="211">
        <f>J24</f>
        <v>425</v>
      </c>
      <c r="K37" s="212">
        <f t="shared" si="11"/>
        <v>51.328502415458935</v>
      </c>
      <c r="L37" s="123">
        <v>763</v>
      </c>
      <c r="M37" s="211">
        <f>M24</f>
        <v>354</v>
      </c>
      <c r="N37" s="213">
        <f t="shared" si="12"/>
        <v>46.395806028833555</v>
      </c>
      <c r="O37" s="123">
        <v>597</v>
      </c>
      <c r="P37" s="211">
        <f>P24</f>
        <v>270</v>
      </c>
      <c r="Q37" s="213">
        <f t="shared" si="13"/>
        <v>45.226130653266331</v>
      </c>
      <c r="R37" s="81">
        <v>532</v>
      </c>
      <c r="S37" s="211">
        <f>S24</f>
        <v>193</v>
      </c>
      <c r="T37" s="265">
        <f t="shared" si="14"/>
        <v>36.278195488721806</v>
      </c>
      <c r="U37" s="81">
        <v>512</v>
      </c>
      <c r="V37" s="211">
        <f>V24</f>
        <v>214</v>
      </c>
      <c r="W37" s="265">
        <f t="shared" si="15"/>
        <v>41.796875</v>
      </c>
      <c r="X37" s="81">
        <f>X24</f>
        <v>533</v>
      </c>
      <c r="Y37" s="211">
        <f>Y24</f>
        <v>253</v>
      </c>
      <c r="Z37" s="420">
        <f t="shared" si="16"/>
        <v>47.467166979362105</v>
      </c>
      <c r="AA37" s="441">
        <f>AA24</f>
        <v>567</v>
      </c>
      <c r="AB37" s="211">
        <f>AB24</f>
        <v>0</v>
      </c>
      <c r="AC37" s="420">
        <f t="shared" si="17"/>
        <v>0</v>
      </c>
    </row>
    <row r="38" spans="1:29" ht="30">
      <c r="A38" s="436" t="s">
        <v>72</v>
      </c>
      <c r="B38" s="199" t="s">
        <v>113</v>
      </c>
      <c r="C38" s="89">
        <v>6130</v>
      </c>
      <c r="D38" s="288">
        <f>SUM(D39:D41)</f>
        <v>1027</v>
      </c>
      <c r="E38" s="289">
        <f>D38/C38*100</f>
        <v>16.753670473083197</v>
      </c>
      <c r="F38" s="87">
        <v>6495</v>
      </c>
      <c r="G38" s="288">
        <f>SUM(G39:G41)</f>
        <v>1412</v>
      </c>
      <c r="H38" s="291">
        <f>G38/F38*100</f>
        <v>21.739799846035414</v>
      </c>
      <c r="I38" s="89">
        <v>6173</v>
      </c>
      <c r="J38" s="288">
        <f>SUM(J39:J41)</f>
        <v>1100</v>
      </c>
      <c r="K38" s="289">
        <f>J38/I38*100</f>
        <v>17.819536692046007</v>
      </c>
      <c r="L38" s="87">
        <v>6107</v>
      </c>
      <c r="M38" s="288">
        <f>SUM(M39:M41)</f>
        <v>1187</v>
      </c>
      <c r="N38" s="291">
        <f>M38/L38*100</f>
        <v>19.43671196987064</v>
      </c>
      <c r="O38" s="87">
        <f>SUM(O39:O41)</f>
        <v>5962</v>
      </c>
      <c r="P38" s="288">
        <f>SUM(P39:P41)</f>
        <v>1158</v>
      </c>
      <c r="Q38" s="291">
        <f>P38/O38*100</f>
        <v>19.423012411942299</v>
      </c>
      <c r="R38" s="277">
        <f>SUM(R39:R41)</f>
        <v>5311</v>
      </c>
      <c r="S38" s="284">
        <f>SUM(S39:S41)</f>
        <v>1021</v>
      </c>
      <c r="T38" s="287">
        <f>S38/R38*100</f>
        <v>19.22425155337978</v>
      </c>
      <c r="U38" s="277">
        <v>5608</v>
      </c>
      <c r="V38" s="284">
        <f>SUM(V39:V41)</f>
        <v>1101</v>
      </c>
      <c r="W38" s="287">
        <f>V38/U38*100</f>
        <v>19.632667617689016</v>
      </c>
      <c r="X38" s="277">
        <f>SUM(X39:X41)</f>
        <v>5653</v>
      </c>
      <c r="Y38" s="284">
        <f>SUM(Y39:Y41)</f>
        <v>1151</v>
      </c>
      <c r="Z38" s="417">
        <f>Y38/X38*100</f>
        <v>20.36087033433575</v>
      </c>
      <c r="AA38" s="89">
        <f>SUM(AA39:AA41)</f>
        <v>5845</v>
      </c>
      <c r="AB38" s="284">
        <f>SUM(AB39:AB41)</f>
        <v>0</v>
      </c>
      <c r="AC38" s="417">
        <f>AB38/AA38*100</f>
        <v>0</v>
      </c>
    </row>
    <row r="39" spans="1:29" ht="15" customHeight="1">
      <c r="A39" s="436"/>
      <c r="B39" s="198" t="s">
        <v>114</v>
      </c>
      <c r="C39" s="81">
        <v>3459</v>
      </c>
      <c r="D39" s="81">
        <v>476</v>
      </c>
      <c r="E39" s="207">
        <f t="shared" si="9"/>
        <v>13.761202659728244</v>
      </c>
      <c r="F39" s="79">
        <v>3529</v>
      </c>
      <c r="G39" s="81">
        <v>578</v>
      </c>
      <c r="H39" s="154">
        <f t="shared" si="10"/>
        <v>16.378577500708417</v>
      </c>
      <c r="I39" s="81">
        <v>3507</v>
      </c>
      <c r="J39" s="81">
        <v>608</v>
      </c>
      <c r="K39" s="207">
        <f t="shared" si="11"/>
        <v>17.336755061305958</v>
      </c>
      <c r="L39" s="79">
        <v>3445</v>
      </c>
      <c r="M39" s="81">
        <v>685</v>
      </c>
      <c r="N39" s="154">
        <f t="shared" si="12"/>
        <v>19.883889695210449</v>
      </c>
      <c r="O39" s="79">
        <v>3495</v>
      </c>
      <c r="P39" s="81">
        <v>682</v>
      </c>
      <c r="Q39" s="154">
        <f t="shared" si="13"/>
        <v>19.513590844062946</v>
      </c>
      <c r="R39" s="81">
        <v>3281</v>
      </c>
      <c r="S39" s="81">
        <v>615</v>
      </c>
      <c r="T39" s="154">
        <f t="shared" ref="T39:T41" si="18">S39/R39*100</f>
        <v>18.744285278878394</v>
      </c>
      <c r="U39" s="81">
        <v>3165</v>
      </c>
      <c r="V39" s="81">
        <v>603</v>
      </c>
      <c r="W39" s="154">
        <f t="shared" ref="W39:W41" si="19">V39/U39*100</f>
        <v>19.052132701421801</v>
      </c>
      <c r="X39" s="81">
        <v>3086</v>
      </c>
      <c r="Y39" s="81">
        <v>560</v>
      </c>
      <c r="Z39" s="418">
        <f t="shared" ref="Z39:Z41" si="20">Y39/X39*100</f>
        <v>18.146467919637072</v>
      </c>
      <c r="AA39" s="81">
        <v>3284</v>
      </c>
      <c r="AB39" s="81"/>
      <c r="AC39" s="418">
        <f t="shared" ref="AC39:AC41" si="21">AB39/AA39*100</f>
        <v>0</v>
      </c>
    </row>
    <row r="40" spans="1:29">
      <c r="A40" s="436"/>
      <c r="B40" s="198" t="s">
        <v>115</v>
      </c>
      <c r="C40" s="81">
        <v>2049</v>
      </c>
      <c r="D40" s="208">
        <v>255</v>
      </c>
      <c r="E40" s="209">
        <f t="shared" si="9"/>
        <v>12.445095168374817</v>
      </c>
      <c r="F40" s="79">
        <v>2002</v>
      </c>
      <c r="G40" s="208">
        <v>241</v>
      </c>
      <c r="H40" s="210">
        <f t="shared" si="10"/>
        <v>12.037962037962039</v>
      </c>
      <c r="I40" s="81">
        <v>2024</v>
      </c>
      <c r="J40" s="208">
        <v>209</v>
      </c>
      <c r="K40" s="209">
        <f t="shared" si="11"/>
        <v>10.326086956521738</v>
      </c>
      <c r="L40" s="79">
        <v>2025</v>
      </c>
      <c r="M40" s="208">
        <v>219</v>
      </c>
      <c r="N40" s="210">
        <f t="shared" si="12"/>
        <v>10.814814814814815</v>
      </c>
      <c r="O40" s="79">
        <v>1885</v>
      </c>
      <c r="P40" s="208">
        <v>218</v>
      </c>
      <c r="Q40" s="210">
        <f t="shared" si="13"/>
        <v>11.564986737400531</v>
      </c>
      <c r="R40" s="81">
        <v>1516</v>
      </c>
      <c r="S40" s="208">
        <v>210</v>
      </c>
      <c r="T40" s="264">
        <f t="shared" si="18"/>
        <v>13.852242744063325</v>
      </c>
      <c r="U40" s="81">
        <v>1893</v>
      </c>
      <c r="V40" s="208">
        <v>254</v>
      </c>
      <c r="W40" s="264">
        <f t="shared" si="19"/>
        <v>13.417855256207078</v>
      </c>
      <c r="X40" s="81">
        <v>1939</v>
      </c>
      <c r="Y40" s="208">
        <v>241</v>
      </c>
      <c r="Z40" s="419">
        <f t="shared" si="20"/>
        <v>12.429087158329036</v>
      </c>
      <c r="AA40" s="81">
        <v>1905</v>
      </c>
      <c r="AB40" s="208"/>
      <c r="AC40" s="419">
        <f t="shared" si="21"/>
        <v>0</v>
      </c>
    </row>
    <row r="41" spans="1:29">
      <c r="A41" s="436"/>
      <c r="B41" s="198" t="s">
        <v>116</v>
      </c>
      <c r="C41" s="81">
        <v>622</v>
      </c>
      <c r="D41" s="208">
        <v>296</v>
      </c>
      <c r="E41" s="209">
        <f t="shared" si="9"/>
        <v>47.588424437299039</v>
      </c>
      <c r="F41" s="79">
        <v>964</v>
      </c>
      <c r="G41" s="208">
        <v>593</v>
      </c>
      <c r="H41" s="210">
        <f t="shared" si="10"/>
        <v>61.514522821576769</v>
      </c>
      <c r="I41" s="81">
        <v>642</v>
      </c>
      <c r="J41" s="208">
        <v>283</v>
      </c>
      <c r="K41" s="209">
        <f t="shared" si="11"/>
        <v>44.0809968847352</v>
      </c>
      <c r="L41" s="79">
        <v>637</v>
      </c>
      <c r="M41" s="208">
        <v>283</v>
      </c>
      <c r="N41" s="210">
        <f t="shared" si="12"/>
        <v>44.427001569858717</v>
      </c>
      <c r="O41" s="79">
        <v>582</v>
      </c>
      <c r="P41" s="208">
        <v>258</v>
      </c>
      <c r="Q41" s="210">
        <f t="shared" si="13"/>
        <v>44.329896907216494</v>
      </c>
      <c r="R41" s="116">
        <v>514</v>
      </c>
      <c r="S41" s="211">
        <v>196</v>
      </c>
      <c r="T41" s="265">
        <f t="shared" si="18"/>
        <v>38.132295719844358</v>
      </c>
      <c r="U41" s="116">
        <v>550</v>
      </c>
      <c r="V41" s="211">
        <v>244</v>
      </c>
      <c r="W41" s="265">
        <f t="shared" si="19"/>
        <v>44.363636363636367</v>
      </c>
      <c r="X41" s="116">
        <v>628</v>
      </c>
      <c r="Y41" s="211">
        <v>350</v>
      </c>
      <c r="Z41" s="420">
        <f t="shared" si="20"/>
        <v>55.732484076433117</v>
      </c>
      <c r="AA41" s="116">
        <v>656</v>
      </c>
      <c r="AB41" s="211"/>
      <c r="AC41" s="420">
        <f t="shared" si="21"/>
        <v>0</v>
      </c>
    </row>
    <row r="42" spans="1:29" ht="30">
      <c r="A42" s="435" t="s">
        <v>29</v>
      </c>
      <c r="B42" s="197" t="s">
        <v>113</v>
      </c>
      <c r="C42" s="277">
        <v>15045</v>
      </c>
      <c r="D42" s="284">
        <f>SUM(D43:D45)</f>
        <v>3414</v>
      </c>
      <c r="E42" s="285">
        <f>D42/C42*100</f>
        <v>22.691924227318047</v>
      </c>
      <c r="F42" s="275">
        <v>15204</v>
      </c>
      <c r="G42" s="284">
        <f>SUM(G43:G45)</f>
        <v>3776</v>
      </c>
      <c r="H42" s="286">
        <f>G42/F42*100</f>
        <v>24.835569586950804</v>
      </c>
      <c r="I42" s="277">
        <v>14579</v>
      </c>
      <c r="J42" s="284">
        <f>SUM(J43:J45)</f>
        <v>3412</v>
      </c>
      <c r="K42" s="285">
        <f>J42/I42*100</f>
        <v>23.403525619041087</v>
      </c>
      <c r="L42" s="275">
        <v>14326</v>
      </c>
      <c r="M42" s="284">
        <f>SUM(M43:M45)</f>
        <v>3324</v>
      </c>
      <c r="N42" s="286">
        <f>M42/L42*100</f>
        <v>23.202568756107773</v>
      </c>
      <c r="O42" s="275">
        <f>SUM(O43:O45)</f>
        <v>14141</v>
      </c>
      <c r="P42" s="284">
        <f>SUM(P43:P45)</f>
        <v>3325</v>
      </c>
      <c r="Q42" s="286">
        <f>P42/O42*100</f>
        <v>23.513188600523304</v>
      </c>
      <c r="R42" s="89">
        <f>SUM(R43:R45)</f>
        <v>14534</v>
      </c>
      <c r="S42" s="284">
        <f>SUM(S43:S45)</f>
        <v>3284</v>
      </c>
      <c r="T42" s="287">
        <f>S42/R42*100</f>
        <v>22.595293793862666</v>
      </c>
      <c r="U42" s="89">
        <v>14418</v>
      </c>
      <c r="V42" s="284">
        <f>SUM(V43:V45)</f>
        <v>3163</v>
      </c>
      <c r="W42" s="287">
        <f>V42/U42*100</f>
        <v>21.93785545845471</v>
      </c>
      <c r="X42" s="277">
        <f>SUM(X43:X45)</f>
        <v>14772</v>
      </c>
      <c r="Y42" s="284">
        <f>SUM(Y43:Y45)</f>
        <v>3293</v>
      </c>
      <c r="Z42" s="417">
        <f>Y42/X42*100</f>
        <v>22.292174383969673</v>
      </c>
      <c r="AA42" s="89">
        <f>SUM(AA43:AA45)</f>
        <v>14958</v>
      </c>
      <c r="AB42" s="284">
        <f>SUM(AB43:AB45)</f>
        <v>0</v>
      </c>
      <c r="AC42" s="417">
        <f>AB42/AA42*100</f>
        <v>0</v>
      </c>
    </row>
    <row r="43" spans="1:29" ht="15" customHeight="1">
      <c r="A43" s="436"/>
      <c r="B43" s="198" t="s">
        <v>114</v>
      </c>
      <c r="C43" s="81">
        <v>8792</v>
      </c>
      <c r="D43" s="81">
        <v>1622</v>
      </c>
      <c r="E43" s="207">
        <f t="shared" si="9"/>
        <v>18.448589626933575</v>
      </c>
      <c r="F43" s="79">
        <v>8550</v>
      </c>
      <c r="G43" s="81">
        <v>1652</v>
      </c>
      <c r="H43" s="154">
        <f t="shared" si="10"/>
        <v>19.321637426900583</v>
      </c>
      <c r="I43" s="81">
        <v>8422</v>
      </c>
      <c r="J43" s="81">
        <v>1846</v>
      </c>
      <c r="K43" s="207">
        <f t="shared" si="11"/>
        <v>21.918784136784613</v>
      </c>
      <c r="L43" s="79">
        <v>8674</v>
      </c>
      <c r="M43" s="81">
        <v>1959</v>
      </c>
      <c r="N43" s="154">
        <f t="shared" si="12"/>
        <v>22.584735992621628</v>
      </c>
      <c r="O43" s="79">
        <v>8729</v>
      </c>
      <c r="P43" s="81">
        <v>1986</v>
      </c>
      <c r="Q43" s="154">
        <f t="shared" si="13"/>
        <v>22.75174705006301</v>
      </c>
      <c r="R43" s="81">
        <v>8340</v>
      </c>
      <c r="S43" s="81">
        <v>1832</v>
      </c>
      <c r="T43" s="154">
        <f t="shared" ref="T43:T45" si="22">S43/R43*100</f>
        <v>21.966426858513188</v>
      </c>
      <c r="U43" s="81">
        <v>8008</v>
      </c>
      <c r="V43" s="81">
        <v>1817</v>
      </c>
      <c r="W43" s="154">
        <f t="shared" ref="W43:W45" si="23">V43/U43*100</f>
        <v>22.689810189810188</v>
      </c>
      <c r="X43" s="81">
        <v>8158</v>
      </c>
      <c r="Y43" s="81">
        <v>1746</v>
      </c>
      <c r="Z43" s="418">
        <f t="shared" ref="Z43:Z45" si="24">Y43/X43*100</f>
        <v>21.402304486393724</v>
      </c>
      <c r="AA43" s="81">
        <v>8394</v>
      </c>
      <c r="AB43" s="81"/>
      <c r="AC43" s="418">
        <f t="shared" ref="AC43:AC45" si="25">AB43/AA43*100</f>
        <v>0</v>
      </c>
    </row>
    <row r="44" spans="1:29">
      <c r="A44" s="436"/>
      <c r="B44" s="198" t="s">
        <v>115</v>
      </c>
      <c r="C44" s="81">
        <v>4648</v>
      </c>
      <c r="D44" s="208">
        <v>946</v>
      </c>
      <c r="E44" s="209">
        <f t="shared" si="9"/>
        <v>20.352839931153184</v>
      </c>
      <c r="F44" s="79">
        <v>4601</v>
      </c>
      <c r="G44" s="208">
        <v>883</v>
      </c>
      <c r="H44" s="210">
        <f t="shared" si="10"/>
        <v>19.191480113018908</v>
      </c>
      <c r="I44" s="81">
        <v>4528</v>
      </c>
      <c r="J44" s="208">
        <v>778</v>
      </c>
      <c r="K44" s="209">
        <f t="shared" si="11"/>
        <v>17.181978798586574</v>
      </c>
      <c r="L44" s="79">
        <v>3964</v>
      </c>
      <c r="M44" s="208">
        <v>616</v>
      </c>
      <c r="N44" s="210">
        <f t="shared" si="12"/>
        <v>15.539858728557013</v>
      </c>
      <c r="O44" s="79">
        <v>3758</v>
      </c>
      <c r="P44" s="208">
        <v>637</v>
      </c>
      <c r="Q44" s="210">
        <f t="shared" si="13"/>
        <v>16.950505588078766</v>
      </c>
      <c r="R44" s="81">
        <v>4584</v>
      </c>
      <c r="S44" s="208">
        <v>742</v>
      </c>
      <c r="T44" s="264">
        <f t="shared" si="22"/>
        <v>16.186736474694591</v>
      </c>
      <c r="U44" s="81">
        <v>4997</v>
      </c>
      <c r="V44" s="208">
        <v>774</v>
      </c>
      <c r="W44" s="264">
        <f t="shared" si="23"/>
        <v>15.489293576145688</v>
      </c>
      <c r="X44" s="81">
        <v>5040</v>
      </c>
      <c r="Y44" s="208">
        <v>805</v>
      </c>
      <c r="Z44" s="419">
        <f t="shared" si="24"/>
        <v>15.972222222222221</v>
      </c>
      <c r="AA44" s="81">
        <v>5084</v>
      </c>
      <c r="AB44" s="208"/>
      <c r="AC44" s="419">
        <f t="shared" si="25"/>
        <v>0</v>
      </c>
    </row>
    <row r="45" spans="1:29">
      <c r="A45" s="437"/>
      <c r="B45" s="200" t="s">
        <v>116</v>
      </c>
      <c r="C45" s="116">
        <v>1605</v>
      </c>
      <c r="D45" s="211">
        <v>846</v>
      </c>
      <c r="E45" s="212">
        <f t="shared" si="9"/>
        <v>52.710280373831772</v>
      </c>
      <c r="F45" s="123">
        <v>2053</v>
      </c>
      <c r="G45" s="211">
        <v>1241</v>
      </c>
      <c r="H45" s="213">
        <f t="shared" si="10"/>
        <v>60.448124695567465</v>
      </c>
      <c r="I45" s="116">
        <v>1629</v>
      </c>
      <c r="J45" s="211">
        <v>788</v>
      </c>
      <c r="K45" s="212">
        <f t="shared" si="11"/>
        <v>48.373235113566601</v>
      </c>
      <c r="L45" s="123">
        <v>1688</v>
      </c>
      <c r="M45" s="211">
        <v>749</v>
      </c>
      <c r="N45" s="213">
        <f t="shared" si="12"/>
        <v>44.372037914691944</v>
      </c>
      <c r="O45" s="123">
        <v>1654</v>
      </c>
      <c r="P45" s="211">
        <v>702</v>
      </c>
      <c r="Q45" s="213">
        <f t="shared" si="13"/>
        <v>42.442563482466753</v>
      </c>
      <c r="R45" s="81">
        <v>1610</v>
      </c>
      <c r="S45" s="211">
        <v>710</v>
      </c>
      <c r="T45" s="265">
        <f t="shared" si="22"/>
        <v>44.099378881987576</v>
      </c>
      <c r="U45" s="81">
        <v>1413</v>
      </c>
      <c r="V45" s="211">
        <v>572</v>
      </c>
      <c r="W45" s="265">
        <f t="shared" si="23"/>
        <v>40.481245576786975</v>
      </c>
      <c r="X45" s="81">
        <v>1574</v>
      </c>
      <c r="Y45" s="211">
        <v>742</v>
      </c>
      <c r="Z45" s="420">
        <f t="shared" si="24"/>
        <v>47.141041931385011</v>
      </c>
      <c r="AA45" s="123">
        <v>1480</v>
      </c>
      <c r="AB45" s="211"/>
      <c r="AC45" s="420">
        <f t="shared" si="25"/>
        <v>0</v>
      </c>
    </row>
    <row r="46" spans="1:29" ht="30">
      <c r="A46" s="435" t="s">
        <v>28</v>
      </c>
      <c r="B46" s="197" t="s">
        <v>113</v>
      </c>
      <c r="C46" s="277">
        <v>2769</v>
      </c>
      <c r="D46" s="284">
        <f>SUM(D47:D49)</f>
        <v>1015</v>
      </c>
      <c r="E46" s="285">
        <f>D46/C46*100</f>
        <v>36.655832430480316</v>
      </c>
      <c r="F46" s="275">
        <v>2923</v>
      </c>
      <c r="G46" s="284">
        <f>SUM(G47:G49)</f>
        <v>1137</v>
      </c>
      <c r="H46" s="286">
        <f>G46/F46*100</f>
        <v>38.898392062949029</v>
      </c>
      <c r="I46" s="277">
        <v>2583</v>
      </c>
      <c r="J46" s="284">
        <f>SUM(J47:J49)</f>
        <v>865</v>
      </c>
      <c r="K46" s="285">
        <f>J46/I46*100</f>
        <v>33.488192024777391</v>
      </c>
      <c r="L46" s="275">
        <v>2810</v>
      </c>
      <c r="M46" s="284">
        <f>SUM(M47:M49)</f>
        <v>880</v>
      </c>
      <c r="N46" s="286">
        <f>M46/L46*100</f>
        <v>31.316725978647685</v>
      </c>
      <c r="O46" s="275">
        <v>2484</v>
      </c>
      <c r="P46" s="284">
        <f>SUM(P47:P49)</f>
        <v>769</v>
      </c>
      <c r="Q46" s="286">
        <f>P46/O46*100</f>
        <v>30.958132045088565</v>
      </c>
      <c r="R46" s="277">
        <f>SUM(R47:R49)</f>
        <v>2715</v>
      </c>
      <c r="S46" s="284">
        <f>SUM(S47:S49)</f>
        <v>791</v>
      </c>
      <c r="T46" s="287">
        <f>S46/R46*100</f>
        <v>29.134438305709025</v>
      </c>
      <c r="U46" s="277">
        <v>2579</v>
      </c>
      <c r="V46" s="284">
        <f>SUM(V47:V49)</f>
        <v>744</v>
      </c>
      <c r="W46" s="287">
        <f>V46/U46*100</f>
        <v>28.848390849166343</v>
      </c>
      <c r="X46" s="277">
        <f>SUM(X47:X49)</f>
        <v>2670</v>
      </c>
      <c r="Y46" s="284">
        <f>SUM(Y47:Y49)</f>
        <v>832</v>
      </c>
      <c r="Z46" s="417">
        <f>Y46/X46*100</f>
        <v>31.161048689138575</v>
      </c>
      <c r="AA46" s="89">
        <f>SUM(AA47:AA49)</f>
        <v>2873</v>
      </c>
      <c r="AB46" s="284">
        <f>SUM(AB47:AB49)</f>
        <v>0</v>
      </c>
      <c r="AC46" s="417">
        <f>AB46/AA46*100</f>
        <v>0</v>
      </c>
    </row>
    <row r="47" spans="1:29" ht="15" customHeight="1">
      <c r="A47" s="436"/>
      <c r="B47" s="198" t="s">
        <v>114</v>
      </c>
      <c r="C47" s="81">
        <v>1187</v>
      </c>
      <c r="D47" s="81">
        <v>313</v>
      </c>
      <c r="E47" s="207">
        <f t="shared" si="9"/>
        <v>26.368997472620048</v>
      </c>
      <c r="F47" s="79">
        <v>1108</v>
      </c>
      <c r="G47" s="81">
        <v>317</v>
      </c>
      <c r="H47" s="154">
        <f t="shared" si="10"/>
        <v>28.610108303249099</v>
      </c>
      <c r="I47" s="81">
        <v>1088</v>
      </c>
      <c r="J47" s="81">
        <v>350</v>
      </c>
      <c r="K47" s="207">
        <f t="shared" si="11"/>
        <v>32.169117647058826</v>
      </c>
      <c r="L47" s="79">
        <v>1198</v>
      </c>
      <c r="M47" s="81">
        <v>366</v>
      </c>
      <c r="N47" s="154">
        <f t="shared" si="12"/>
        <v>30.550918196994992</v>
      </c>
      <c r="O47" s="79">
        <v>1217</v>
      </c>
      <c r="P47" s="81">
        <v>337</v>
      </c>
      <c r="Q47" s="154">
        <f t="shared" si="13"/>
        <v>27.691043549712408</v>
      </c>
      <c r="R47" s="81">
        <v>1271</v>
      </c>
      <c r="S47" s="81">
        <v>329</v>
      </c>
      <c r="T47" s="154">
        <f t="shared" ref="T47:T49" si="26">S47/R47*100</f>
        <v>25.885129819040127</v>
      </c>
      <c r="U47" s="81">
        <v>1105</v>
      </c>
      <c r="V47" s="81">
        <v>308</v>
      </c>
      <c r="W47" s="154">
        <f t="shared" ref="W47:W49" si="27">V47/U47*100</f>
        <v>27.873303167420815</v>
      </c>
      <c r="X47" s="81">
        <v>1181</v>
      </c>
      <c r="Y47" s="81">
        <v>348</v>
      </c>
      <c r="Z47" s="418">
        <f t="shared" ref="Z47:Z49" si="28">Y47/X47*100</f>
        <v>29.466553767993226</v>
      </c>
      <c r="AA47" s="81">
        <v>1314</v>
      </c>
      <c r="AB47" s="81"/>
      <c r="AC47" s="418">
        <f t="shared" ref="AC47:AC49" si="29">AB47/AA47*100</f>
        <v>0</v>
      </c>
    </row>
    <row r="48" spans="1:29">
      <c r="A48" s="436"/>
      <c r="B48" s="198" t="s">
        <v>115</v>
      </c>
      <c r="C48" s="81">
        <v>884</v>
      </c>
      <c r="D48" s="208">
        <v>276</v>
      </c>
      <c r="E48" s="209">
        <f t="shared" si="9"/>
        <v>31.221719457013574</v>
      </c>
      <c r="F48" s="79">
        <v>1007</v>
      </c>
      <c r="G48" s="208">
        <v>286</v>
      </c>
      <c r="H48" s="210">
        <f t="shared" si="10"/>
        <v>28.401191658391262</v>
      </c>
      <c r="I48" s="81">
        <v>867</v>
      </c>
      <c r="J48" s="208">
        <v>239</v>
      </c>
      <c r="K48" s="209">
        <f t="shared" si="11"/>
        <v>27.566320645905424</v>
      </c>
      <c r="L48" s="79">
        <v>905</v>
      </c>
      <c r="M48" s="208">
        <v>203</v>
      </c>
      <c r="N48" s="210">
        <f t="shared" si="12"/>
        <v>22.430939226519335</v>
      </c>
      <c r="O48" s="79">
        <v>686</v>
      </c>
      <c r="P48" s="208">
        <v>198</v>
      </c>
      <c r="Q48" s="210">
        <f t="shared" si="13"/>
        <v>28.862973760932949</v>
      </c>
      <c r="R48" s="81">
        <v>878</v>
      </c>
      <c r="S48" s="208">
        <v>195</v>
      </c>
      <c r="T48" s="264">
        <f t="shared" si="26"/>
        <v>22.209567198177677</v>
      </c>
      <c r="U48" s="81">
        <v>917</v>
      </c>
      <c r="V48" s="208">
        <v>195</v>
      </c>
      <c r="W48" s="264">
        <f t="shared" si="27"/>
        <v>21.264994547437297</v>
      </c>
      <c r="X48" s="81">
        <v>983</v>
      </c>
      <c r="Y48" s="208">
        <v>249</v>
      </c>
      <c r="Z48" s="419">
        <f t="shared" si="28"/>
        <v>25.330620549338761</v>
      </c>
      <c r="AA48" s="81">
        <v>1015</v>
      </c>
      <c r="AB48" s="208"/>
      <c r="AC48" s="419">
        <f t="shared" si="29"/>
        <v>0</v>
      </c>
    </row>
    <row r="49" spans="1:29" ht="15.75" thickBot="1">
      <c r="A49" s="438"/>
      <c r="B49" s="201" t="s">
        <v>116</v>
      </c>
      <c r="C49" s="110">
        <v>698</v>
      </c>
      <c r="D49" s="216">
        <v>426</v>
      </c>
      <c r="E49" s="217">
        <f t="shared" si="9"/>
        <v>61.031518624641834</v>
      </c>
      <c r="F49" s="108">
        <v>808</v>
      </c>
      <c r="G49" s="216">
        <v>534</v>
      </c>
      <c r="H49" s="218">
        <f t="shared" si="10"/>
        <v>66.089108910891099</v>
      </c>
      <c r="I49" s="110">
        <v>628</v>
      </c>
      <c r="J49" s="216">
        <v>276</v>
      </c>
      <c r="K49" s="217">
        <f t="shared" si="11"/>
        <v>43.949044585987259</v>
      </c>
      <c r="L49" s="108">
        <v>707</v>
      </c>
      <c r="M49" s="216">
        <v>311</v>
      </c>
      <c r="N49" s="218">
        <f t="shared" si="12"/>
        <v>43.988684582743986</v>
      </c>
      <c r="O49" s="108">
        <v>581</v>
      </c>
      <c r="P49" s="216">
        <v>234</v>
      </c>
      <c r="Q49" s="218">
        <f t="shared" si="13"/>
        <v>40.27538726333907</v>
      </c>
      <c r="R49" s="110">
        <v>566</v>
      </c>
      <c r="S49" s="216">
        <v>267</v>
      </c>
      <c r="T49" s="266">
        <f t="shared" si="26"/>
        <v>47.17314487632509</v>
      </c>
      <c r="U49" s="110">
        <v>557</v>
      </c>
      <c r="V49" s="216">
        <v>241</v>
      </c>
      <c r="W49" s="266">
        <f t="shared" si="27"/>
        <v>43.267504488330339</v>
      </c>
      <c r="X49" s="110">
        <v>506</v>
      </c>
      <c r="Y49" s="216">
        <v>235</v>
      </c>
      <c r="Z49" s="421">
        <f t="shared" si="28"/>
        <v>46.442687747035571</v>
      </c>
      <c r="AA49" s="110">
        <v>544</v>
      </c>
      <c r="AB49" s="216"/>
      <c r="AC49" s="421">
        <f t="shared" si="29"/>
        <v>0</v>
      </c>
    </row>
    <row r="50" spans="1:29" ht="30.75" thickTop="1">
      <c r="A50" s="436" t="s">
        <v>19</v>
      </c>
      <c r="B50" s="199" t="s">
        <v>113</v>
      </c>
      <c r="C50" s="288">
        <v>108267</v>
      </c>
      <c r="D50" s="288">
        <f>SUM(D51:D53)</f>
        <v>17538</v>
      </c>
      <c r="E50" s="289">
        <f>D50/C50*100</f>
        <v>16.198841752334506</v>
      </c>
      <c r="F50" s="290">
        <v>110461</v>
      </c>
      <c r="G50" s="288">
        <f>SUM(G51:G53)</f>
        <v>22556</v>
      </c>
      <c r="H50" s="291">
        <f>G50/F50*100</f>
        <v>20.419876698563293</v>
      </c>
      <c r="I50" s="288">
        <v>104957</v>
      </c>
      <c r="J50" s="288">
        <f>SUM(J51:J53)</f>
        <v>18275</v>
      </c>
      <c r="K50" s="289">
        <f>J50/I50*100</f>
        <v>17.411892489305146</v>
      </c>
      <c r="L50" s="290">
        <v>100940</v>
      </c>
      <c r="M50" s="288">
        <f>SUM(M51:M53)</f>
        <v>18661</v>
      </c>
      <c r="N50" s="291">
        <f>M50/L50*100</f>
        <v>18.487220130770755</v>
      </c>
      <c r="O50" s="290">
        <v>98397</v>
      </c>
      <c r="P50" s="288">
        <f>SUM(P51:P53)</f>
        <v>17524</v>
      </c>
      <c r="Q50" s="291">
        <f>P50/O50*100</f>
        <v>17.809486061566918</v>
      </c>
      <c r="R50" s="89">
        <f>SUM(R51:R53)</f>
        <v>98791</v>
      </c>
      <c r="S50" s="288">
        <f>SUM(S51:S53)</f>
        <v>16509</v>
      </c>
      <c r="T50" s="292">
        <f>S50/R50*100</f>
        <v>16.711036430444068</v>
      </c>
      <c r="U50" s="89">
        <v>97811</v>
      </c>
      <c r="V50" s="288">
        <f>SUM(V51:V53)</f>
        <v>16448</v>
      </c>
      <c r="W50" s="292">
        <f>V50/U50*100</f>
        <v>16.816104528120558</v>
      </c>
      <c r="X50" s="277">
        <f>SUM(X51:X53)</f>
        <v>99014</v>
      </c>
      <c r="Y50" s="288">
        <f>SUM(Y51:Y53)</f>
        <v>18840</v>
      </c>
      <c r="Z50" s="422">
        <f>Y50/X50*100</f>
        <v>19.027612256852567</v>
      </c>
      <c r="AA50" s="89">
        <f>SUM(AA51:AA53)</f>
        <v>100473</v>
      </c>
      <c r="AB50" s="288">
        <f>SUM(AB51:AB53)</f>
        <v>0</v>
      </c>
      <c r="AC50" s="422">
        <f>AB50/AA50*100</f>
        <v>0</v>
      </c>
    </row>
    <row r="51" spans="1:29">
      <c r="A51" s="436"/>
      <c r="B51" s="198" t="s">
        <v>114</v>
      </c>
      <c r="C51" s="81">
        <v>49126</v>
      </c>
      <c r="D51" s="81">
        <v>6304</v>
      </c>
      <c r="E51" s="207">
        <f t="shared" si="9"/>
        <v>12.832308757073646</v>
      </c>
      <c r="F51" s="79">
        <v>49037</v>
      </c>
      <c r="G51" s="81">
        <v>7148</v>
      </c>
      <c r="H51" s="154">
        <f t="shared" si="10"/>
        <v>14.576748169749374</v>
      </c>
      <c r="I51" s="81">
        <v>49105</v>
      </c>
      <c r="J51" s="81">
        <v>8137</v>
      </c>
      <c r="K51" s="207">
        <f t="shared" si="11"/>
        <v>16.570613990428672</v>
      </c>
      <c r="L51" s="79">
        <v>50013</v>
      </c>
      <c r="M51" s="81">
        <v>8784</v>
      </c>
      <c r="N51" s="154">
        <f t="shared" si="12"/>
        <v>17.563433507288103</v>
      </c>
      <c r="O51" s="79">
        <v>49732</v>
      </c>
      <c r="P51" s="81">
        <v>8840</v>
      </c>
      <c r="Q51" s="154">
        <f t="shared" si="13"/>
        <v>17.775275476554331</v>
      </c>
      <c r="R51" s="81">
        <v>48395</v>
      </c>
      <c r="S51" s="81">
        <v>8394</v>
      </c>
      <c r="T51" s="154">
        <f t="shared" ref="T51:T53" si="30">S51/R51*100</f>
        <v>17.344767021386506</v>
      </c>
      <c r="U51" s="81">
        <v>46616</v>
      </c>
      <c r="V51" s="81">
        <v>8048</v>
      </c>
      <c r="W51" s="154">
        <f t="shared" ref="W51:W53" si="31">V51/U51*100</f>
        <v>17.264458555002573</v>
      </c>
      <c r="X51" s="81">
        <v>46505</v>
      </c>
      <c r="Y51" s="81">
        <v>8254</v>
      </c>
      <c r="Z51" s="418">
        <f t="shared" ref="Z51:Z53" si="32">Y51/X51*100</f>
        <v>17.748629179658103</v>
      </c>
      <c r="AA51" s="81">
        <v>48255</v>
      </c>
      <c r="AB51" s="81"/>
      <c r="AC51" s="418">
        <f t="shared" ref="AC51:AC53" si="33">AB51/AA51*100</f>
        <v>0</v>
      </c>
    </row>
    <row r="52" spans="1:29">
      <c r="A52" s="436"/>
      <c r="B52" s="198" t="s">
        <v>115</v>
      </c>
      <c r="C52" s="208">
        <v>41148</v>
      </c>
      <c r="D52" s="208">
        <v>4438</v>
      </c>
      <c r="E52" s="209">
        <f t="shared" si="9"/>
        <v>10.785457373383883</v>
      </c>
      <c r="F52" s="214">
        <v>38587</v>
      </c>
      <c r="G52" s="208">
        <v>3971</v>
      </c>
      <c r="H52" s="210">
        <f t="shared" si="10"/>
        <v>10.291030657993625</v>
      </c>
      <c r="I52" s="208">
        <v>38229</v>
      </c>
      <c r="J52" s="208">
        <v>3430</v>
      </c>
      <c r="K52" s="209">
        <f t="shared" si="11"/>
        <v>8.9722462005283941</v>
      </c>
      <c r="L52" s="214">
        <v>33396</v>
      </c>
      <c r="M52" s="208">
        <v>3077</v>
      </c>
      <c r="N52" s="210">
        <f t="shared" si="12"/>
        <v>9.21367828482453</v>
      </c>
      <c r="O52" s="214">
        <v>32972</v>
      </c>
      <c r="P52" s="208">
        <v>3044</v>
      </c>
      <c r="Q52" s="210">
        <f t="shared" si="13"/>
        <v>9.2320757005944447</v>
      </c>
      <c r="R52" s="107">
        <v>36372</v>
      </c>
      <c r="S52" s="208">
        <v>3345</v>
      </c>
      <c r="T52" s="264">
        <f t="shared" si="30"/>
        <v>9.1966347740019803</v>
      </c>
      <c r="U52" s="107">
        <v>37955</v>
      </c>
      <c r="V52" s="208">
        <v>3729</v>
      </c>
      <c r="W52" s="264">
        <f t="shared" si="31"/>
        <v>9.8247925174548811</v>
      </c>
      <c r="X52" s="107">
        <v>37846</v>
      </c>
      <c r="Y52" s="208">
        <v>4040</v>
      </c>
      <c r="Z52" s="419">
        <f t="shared" si="32"/>
        <v>10.674840141626591</v>
      </c>
      <c r="AA52" s="107">
        <v>37642</v>
      </c>
      <c r="AB52" s="208"/>
      <c r="AC52" s="419">
        <f t="shared" si="33"/>
        <v>0</v>
      </c>
    </row>
    <row r="53" spans="1:29">
      <c r="A53" s="439"/>
      <c r="B53" s="395" t="s">
        <v>116</v>
      </c>
      <c r="C53" s="423">
        <v>17993</v>
      </c>
      <c r="D53" s="423">
        <v>6796</v>
      </c>
      <c r="E53" s="424">
        <f t="shared" si="9"/>
        <v>37.770243983771465</v>
      </c>
      <c r="F53" s="425">
        <v>22837</v>
      </c>
      <c r="G53" s="423">
        <v>11437</v>
      </c>
      <c r="H53" s="426">
        <f t="shared" si="10"/>
        <v>50.081008889083499</v>
      </c>
      <c r="I53" s="423">
        <v>17623</v>
      </c>
      <c r="J53" s="423">
        <v>6708</v>
      </c>
      <c r="K53" s="424">
        <f t="shared" si="11"/>
        <v>38.063893775180162</v>
      </c>
      <c r="L53" s="425">
        <v>17531</v>
      </c>
      <c r="M53" s="423">
        <v>6800</v>
      </c>
      <c r="N53" s="426">
        <f t="shared" si="12"/>
        <v>38.788431920597802</v>
      </c>
      <c r="O53" s="425">
        <v>15693</v>
      </c>
      <c r="P53" s="423">
        <v>5640</v>
      </c>
      <c r="Q53" s="426">
        <f t="shared" si="13"/>
        <v>35.939590900401456</v>
      </c>
      <c r="R53" s="398">
        <v>14024</v>
      </c>
      <c r="S53" s="423">
        <v>4770</v>
      </c>
      <c r="T53" s="427">
        <f t="shared" si="30"/>
        <v>34.013120365088419</v>
      </c>
      <c r="U53" s="398">
        <v>13240</v>
      </c>
      <c r="V53" s="423">
        <v>4671</v>
      </c>
      <c r="W53" s="427">
        <f t="shared" si="31"/>
        <v>35.279456193353475</v>
      </c>
      <c r="X53" s="398">
        <v>14663</v>
      </c>
      <c r="Y53" s="423">
        <v>6546</v>
      </c>
      <c r="Z53" s="428">
        <f t="shared" si="32"/>
        <v>44.642978926549823</v>
      </c>
      <c r="AA53" s="398">
        <v>14576</v>
      </c>
      <c r="AB53" s="423"/>
      <c r="AC53" s="428">
        <f t="shared" si="33"/>
        <v>0</v>
      </c>
    </row>
    <row r="54" spans="1:29" ht="17.100000000000001" customHeight="1">
      <c r="A54" s="33"/>
      <c r="B54" s="34"/>
      <c r="C54" s="22"/>
      <c r="D54" s="35"/>
      <c r="E54" s="22"/>
      <c r="F54" s="66"/>
      <c r="G54" s="22"/>
      <c r="H54" s="35"/>
      <c r="I54" s="28"/>
      <c r="J54" s="35"/>
      <c r="K54" s="22"/>
      <c r="L54" s="35"/>
      <c r="M54" s="22"/>
      <c r="N54" s="35"/>
      <c r="O54" s="22"/>
      <c r="P54" s="35"/>
      <c r="Q54" s="28"/>
      <c r="R54" s="35"/>
      <c r="S54" s="22"/>
      <c r="T54" s="35"/>
      <c r="U54" s="22"/>
      <c r="V54" s="35"/>
    </row>
    <row r="55" spans="1:29">
      <c r="A55" s="323" t="s">
        <v>20</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row>
    <row r="56" spans="1:29">
      <c r="A56" s="314" t="s">
        <v>27</v>
      </c>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row>
    <row r="57" spans="1:29">
      <c r="A57" s="314"/>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row>
    <row r="58" spans="1:29">
      <c r="A58" s="314"/>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row>
    <row r="59" spans="1:29">
      <c r="A59" s="314"/>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row>
    <row r="60" spans="1:29">
      <c r="A60" s="314"/>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row>
    <row r="61" spans="1:29">
      <c r="A61" s="314"/>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row>
    <row r="62" spans="1:29">
      <c r="A62" s="314"/>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row>
    <row r="63" spans="1:29">
      <c r="A63" s="314"/>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row>
    <row r="65" spans="1:3">
      <c r="A65" s="13" t="s">
        <v>21</v>
      </c>
      <c r="B65" s="13"/>
      <c r="C65" s="13"/>
    </row>
  </sheetData>
  <mergeCells count="44">
    <mergeCell ref="AA16:AC16"/>
    <mergeCell ref="AA32:AC32"/>
    <mergeCell ref="A8:Z8"/>
    <mergeCell ref="A31:Z31"/>
    <mergeCell ref="A15:Z15"/>
    <mergeCell ref="R16:T16"/>
    <mergeCell ref="U16:W16"/>
    <mergeCell ref="A23:B23"/>
    <mergeCell ref="A25:B25"/>
    <mergeCell ref="A26:B26"/>
    <mergeCell ref="A27:B27"/>
    <mergeCell ref="A28:B28"/>
    <mergeCell ref="A24:B24"/>
    <mergeCell ref="A4:Z7"/>
    <mergeCell ref="A1:Z1"/>
    <mergeCell ref="A3:Z3"/>
    <mergeCell ref="A21:B21"/>
    <mergeCell ref="A22:B22"/>
    <mergeCell ref="O16:Q16"/>
    <mergeCell ref="A18:B18"/>
    <mergeCell ref="X16:Z16"/>
    <mergeCell ref="C16:E16"/>
    <mergeCell ref="F16:H16"/>
    <mergeCell ref="I16:K16"/>
    <mergeCell ref="L16:N16"/>
    <mergeCell ref="A19:B19"/>
    <mergeCell ref="A20:B20"/>
    <mergeCell ref="A13:Z13"/>
    <mergeCell ref="A9:Z12"/>
    <mergeCell ref="A42:A45"/>
    <mergeCell ref="F32:H32"/>
    <mergeCell ref="R32:T32"/>
    <mergeCell ref="C32:E32"/>
    <mergeCell ref="A56:Z63"/>
    <mergeCell ref="A55:Z55"/>
    <mergeCell ref="U32:W32"/>
    <mergeCell ref="X32:Z32"/>
    <mergeCell ref="A46:A49"/>
    <mergeCell ref="A50:A53"/>
    <mergeCell ref="I32:K32"/>
    <mergeCell ref="L32:N32"/>
    <mergeCell ref="O32:Q32"/>
    <mergeCell ref="A34:A37"/>
    <mergeCell ref="A38:A41"/>
  </mergeCells>
  <hyperlinks>
    <hyperlink ref="A65" location="Titelseite!A1" display="zurück zum Inhaltsverzeichnis" xr:uid="{00000000-0004-0000-0300-000000000000}"/>
  </hyperlinks>
  <pageMargins left="0.7" right="0.7" top="0.78740157499999996" bottom="0.78740157499999996" header="0.3" footer="0.3"/>
  <pageSetup paperSize="9" orientation="portrait" r:id="rId1"/>
  <ignoredErrors>
    <ignoredError sqref="N44:N45 N38:N41 N43 N42 O38:O41 O44:O45 O18:W30 O46:W53 P44:W45 O43:W43 P38:W41 P42:W42 O32:W37 Z18:Z28 Z35:Z50" formula="1"/>
    <ignoredError sqref="O42"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68"/>
  <sheetViews>
    <sheetView zoomScaleNormal="100" workbookViewId="0">
      <selection sqref="A1:AD1"/>
    </sheetView>
  </sheetViews>
  <sheetFormatPr baseColWidth="10" defaultRowHeight="15"/>
  <cols>
    <col min="1" max="1" width="12.140625" customWidth="1"/>
    <col min="2" max="2" width="34" customWidth="1"/>
    <col min="3" max="10" width="10.28515625" hidden="1" customWidth="1"/>
    <col min="11" max="24" width="10.28515625" customWidth="1"/>
    <col min="25" max="40" width="9.7109375" customWidth="1"/>
  </cols>
  <sheetData>
    <row r="1" spans="1:30" ht="18.75">
      <c r="A1" s="315" t="s">
        <v>44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row>
    <row r="2" spans="1:30">
      <c r="W2" s="6"/>
      <c r="X2" s="6"/>
    </row>
    <row r="3" spans="1:30"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row>
    <row r="4" spans="1:30" ht="15" customHeight="1">
      <c r="A4" s="332" t="s">
        <v>74</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row>
    <row r="5" spans="1:30">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row>
    <row r="8" spans="1:30"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row>
    <row r="9" spans="1:30" ht="15" customHeight="1">
      <c r="A9" s="312" t="s">
        <v>62</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row>
    <row r="10" spans="1:30">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row>
    <row r="11" spans="1:30">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row>
    <row r="12" spans="1:30">
      <c r="A12" s="312"/>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row>
    <row r="13" spans="1:30"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row>
    <row r="14" spans="1:30">
      <c r="W14" s="6"/>
      <c r="X14" s="6"/>
    </row>
    <row r="15" spans="1:30">
      <c r="A15" s="14" t="s">
        <v>142</v>
      </c>
      <c r="B15" s="14"/>
      <c r="C15" s="14"/>
      <c r="D15" s="14"/>
      <c r="E15" s="14"/>
      <c r="F15" s="14"/>
      <c r="G15" s="14"/>
      <c r="H15" s="14"/>
      <c r="I15" s="14"/>
      <c r="J15" s="11"/>
      <c r="K15" s="11"/>
      <c r="L15" s="11"/>
      <c r="M15" s="11"/>
      <c r="N15" s="11"/>
      <c r="O15" s="11"/>
      <c r="P15" s="11"/>
      <c r="Q15" s="11"/>
      <c r="R15" s="11"/>
      <c r="S15" s="11"/>
      <c r="T15" s="11"/>
      <c r="U15" s="325"/>
      <c r="V15" s="325"/>
      <c r="W15" s="325"/>
      <c r="X15" s="325"/>
      <c r="Y15" s="325"/>
      <c r="Z15" s="325"/>
      <c r="AA15" s="325"/>
      <c r="AB15" s="325"/>
      <c r="AC15" s="325"/>
      <c r="AD15" s="325"/>
    </row>
    <row r="16" spans="1:30">
      <c r="A16" s="68"/>
      <c r="B16" s="69"/>
      <c r="C16" s="310" t="s">
        <v>13</v>
      </c>
      <c r="D16" s="311"/>
      <c r="E16" s="310" t="s">
        <v>12</v>
      </c>
      <c r="F16" s="311"/>
      <c r="G16" s="310" t="s">
        <v>11</v>
      </c>
      <c r="H16" s="311"/>
      <c r="I16" s="310" t="s">
        <v>10</v>
      </c>
      <c r="J16" s="311"/>
      <c r="K16" s="310" t="s">
        <v>9</v>
      </c>
      <c r="L16" s="311"/>
      <c r="M16" s="310" t="s">
        <v>8</v>
      </c>
      <c r="N16" s="311"/>
      <c r="O16" s="310" t="s">
        <v>7</v>
      </c>
      <c r="P16" s="311"/>
      <c r="Q16" s="310" t="s">
        <v>6</v>
      </c>
      <c r="R16" s="311"/>
      <c r="S16" s="310" t="s">
        <v>5</v>
      </c>
      <c r="T16" s="311"/>
      <c r="U16" s="310" t="s">
        <v>4</v>
      </c>
      <c r="V16" s="311"/>
      <c r="W16" s="310" t="s">
        <v>73</v>
      </c>
      <c r="X16" s="311"/>
      <c r="Y16" s="310" t="s">
        <v>161</v>
      </c>
      <c r="Z16" s="311"/>
      <c r="AA16" s="310" t="s">
        <v>162</v>
      </c>
      <c r="AB16" s="311"/>
      <c r="AC16" s="310" t="s">
        <v>184</v>
      </c>
      <c r="AD16" s="311"/>
    </row>
    <row r="17" spans="1:30" ht="30">
      <c r="A17" s="70"/>
      <c r="B17" s="71"/>
      <c r="C17" s="39" t="s">
        <v>22</v>
      </c>
      <c r="D17" s="72" t="s">
        <v>41</v>
      </c>
      <c r="E17" s="39" t="s">
        <v>22</v>
      </c>
      <c r="F17" s="72" t="s">
        <v>41</v>
      </c>
      <c r="G17" s="39" t="s">
        <v>22</v>
      </c>
      <c r="H17" s="72" t="s">
        <v>41</v>
      </c>
      <c r="I17" s="39" t="s">
        <v>22</v>
      </c>
      <c r="J17" s="72" t="s">
        <v>41</v>
      </c>
      <c r="K17" s="39" t="s">
        <v>22</v>
      </c>
      <c r="L17" s="72" t="s">
        <v>41</v>
      </c>
      <c r="M17" s="39" t="s">
        <v>22</v>
      </c>
      <c r="N17" s="72" t="s">
        <v>41</v>
      </c>
      <c r="O17" s="39" t="s">
        <v>22</v>
      </c>
      <c r="P17" s="72" t="s">
        <v>41</v>
      </c>
      <c r="Q17" s="39" t="s">
        <v>22</v>
      </c>
      <c r="R17" s="72" t="s">
        <v>41</v>
      </c>
      <c r="S17" s="39" t="s">
        <v>22</v>
      </c>
      <c r="T17" s="72" t="s">
        <v>41</v>
      </c>
      <c r="U17" s="39" t="s">
        <v>22</v>
      </c>
      <c r="V17" s="72" t="s">
        <v>41</v>
      </c>
      <c r="W17" s="39" t="s">
        <v>22</v>
      </c>
      <c r="X17" s="72" t="s">
        <v>41</v>
      </c>
      <c r="Y17" s="39" t="s">
        <v>22</v>
      </c>
      <c r="Z17" s="72" t="s">
        <v>41</v>
      </c>
      <c r="AA17" s="39" t="s">
        <v>22</v>
      </c>
      <c r="AB17" s="72" t="s">
        <v>41</v>
      </c>
      <c r="AC17" s="39" t="s">
        <v>22</v>
      </c>
      <c r="AD17" s="72" t="s">
        <v>41</v>
      </c>
    </row>
    <row r="18" spans="1:30" ht="14.45" customHeight="1">
      <c r="A18" s="327" t="s">
        <v>23</v>
      </c>
      <c r="B18" s="329"/>
      <c r="C18" s="129">
        <v>8452</v>
      </c>
      <c r="D18" s="130">
        <v>56.8</v>
      </c>
      <c r="E18" s="73">
        <v>8372</v>
      </c>
      <c r="F18" s="74">
        <v>54.8</v>
      </c>
      <c r="G18" s="73">
        <v>8649</v>
      </c>
      <c r="H18" s="74">
        <v>55.760428083295722</v>
      </c>
      <c r="I18" s="73">
        <v>8402</v>
      </c>
      <c r="J18" s="74">
        <v>55.671879141266899</v>
      </c>
      <c r="K18" s="73">
        <v>8363</v>
      </c>
      <c r="L18" s="74">
        <v>56.206734323543252</v>
      </c>
      <c r="M18" s="73">
        <v>8412</v>
      </c>
      <c r="N18" s="74">
        <v>56.47532729103726</v>
      </c>
      <c r="O18" s="73">
        <v>8405</v>
      </c>
      <c r="P18" s="74">
        <v>56.527002488398679</v>
      </c>
      <c r="Q18" s="73">
        <v>8612</v>
      </c>
      <c r="R18" s="74">
        <v>57.4</v>
      </c>
      <c r="S18" s="75">
        <v>8636</v>
      </c>
      <c r="T18" s="76">
        <v>57.777000000000001</v>
      </c>
      <c r="U18" s="77">
        <v>8565</v>
      </c>
      <c r="V18" s="78">
        <v>59.728000000000002</v>
      </c>
      <c r="W18" s="77">
        <v>8367</v>
      </c>
      <c r="X18" s="78">
        <f>W18/W28*100</f>
        <v>58.600644347947892</v>
      </c>
      <c r="Y18" s="77">
        <f>Y20+Y19</f>
        <v>7991</v>
      </c>
      <c r="Z18" s="78">
        <f>Y18/Y28*100</f>
        <v>59.013366811904589</v>
      </c>
      <c r="AA18" s="77">
        <f>AA20+AA19</f>
        <v>7443</v>
      </c>
      <c r="AB18" s="78">
        <f>AA18/AA28*100</f>
        <v>56.656770952272204</v>
      </c>
      <c r="AC18" s="77">
        <f>AC20+AC19</f>
        <v>7508</v>
      </c>
      <c r="AD18" s="78">
        <f>AC18/AC28*100</f>
        <v>56.400240384615387</v>
      </c>
    </row>
    <row r="19" spans="1:30" ht="14.45" customHeight="1">
      <c r="A19" s="319" t="s">
        <v>31</v>
      </c>
      <c r="B19" s="320"/>
      <c r="C19" s="81">
        <v>7170</v>
      </c>
      <c r="D19" s="80">
        <v>48.2</v>
      </c>
      <c r="E19" s="79">
        <v>7047</v>
      </c>
      <c r="F19" s="80">
        <v>46.1</v>
      </c>
      <c r="G19" s="79">
        <v>6947</v>
      </c>
      <c r="H19" s="80">
        <v>44.787570111533746</v>
      </c>
      <c r="I19" s="79">
        <v>6785</v>
      </c>
      <c r="J19" s="80">
        <v>44.957593426981177</v>
      </c>
      <c r="K19" s="79">
        <v>6589</v>
      </c>
      <c r="L19" s="80">
        <v>44.283890046374083</v>
      </c>
      <c r="M19" s="79">
        <v>6494</v>
      </c>
      <c r="N19" s="80">
        <v>43.59852299429339</v>
      </c>
      <c r="O19" s="79">
        <v>6464</v>
      </c>
      <c r="P19" s="80">
        <v>43.472997511601321</v>
      </c>
      <c r="Q19" s="79">
        <v>6490</v>
      </c>
      <c r="R19" s="80">
        <v>43.2</v>
      </c>
      <c r="S19" s="79">
        <v>6491</v>
      </c>
      <c r="T19" s="80">
        <v>43.427</v>
      </c>
      <c r="U19" s="81">
        <v>6382</v>
      </c>
      <c r="V19" s="82">
        <v>44.505000000000003</v>
      </c>
      <c r="W19" s="81">
        <v>6189</v>
      </c>
      <c r="X19" s="82">
        <f>W19/W28*100</f>
        <v>43.3464070598123</v>
      </c>
      <c r="Y19" s="81">
        <v>5948</v>
      </c>
      <c r="Z19" s="82">
        <f>Y19/Y28*100</f>
        <v>43.925854811313783</v>
      </c>
      <c r="AA19" s="81">
        <v>5609</v>
      </c>
      <c r="AB19" s="82">
        <f>AA19/AA28*100</f>
        <v>42.696201568090125</v>
      </c>
      <c r="AC19" s="81">
        <v>5468</v>
      </c>
      <c r="AD19" s="82">
        <f>AC19/AC28*100</f>
        <v>41.075721153846153</v>
      </c>
    </row>
    <row r="20" spans="1:30" ht="14.45" customHeight="1">
      <c r="A20" s="330" t="s">
        <v>32</v>
      </c>
      <c r="B20" s="331"/>
      <c r="C20" s="83">
        <v>1282</v>
      </c>
      <c r="D20" s="84">
        <v>8.6</v>
      </c>
      <c r="E20" s="83">
        <v>1325</v>
      </c>
      <c r="F20" s="84">
        <v>8.6999999999999993</v>
      </c>
      <c r="G20" s="83">
        <v>1702</v>
      </c>
      <c r="H20" s="84">
        <v>10.972857971761975</v>
      </c>
      <c r="I20" s="83">
        <v>1617</v>
      </c>
      <c r="J20" s="84">
        <v>10.714285714285714</v>
      </c>
      <c r="K20" s="83">
        <v>1774</v>
      </c>
      <c r="L20" s="84">
        <v>11.922844277169165</v>
      </c>
      <c r="M20" s="83">
        <v>1918</v>
      </c>
      <c r="N20" s="84">
        <v>12.876804296743874</v>
      </c>
      <c r="O20" s="83">
        <v>1941</v>
      </c>
      <c r="P20" s="84">
        <v>13.054004976797366</v>
      </c>
      <c r="Q20" s="83">
        <v>2122</v>
      </c>
      <c r="R20" s="84">
        <v>14.1</v>
      </c>
      <c r="S20" s="83">
        <v>2145</v>
      </c>
      <c r="T20" s="84">
        <v>14.351000000000001</v>
      </c>
      <c r="U20" s="85">
        <v>2183</v>
      </c>
      <c r="V20" s="86">
        <v>15.223000000000001</v>
      </c>
      <c r="W20" s="85">
        <v>2178</v>
      </c>
      <c r="X20" s="86">
        <f>W20/W28*100</f>
        <v>15.254237288135593</v>
      </c>
      <c r="Y20" s="85">
        <v>2043</v>
      </c>
      <c r="Z20" s="86">
        <f>Y20/Y28*100</f>
        <v>15.087512000590797</v>
      </c>
      <c r="AA20" s="85">
        <v>1834</v>
      </c>
      <c r="AB20" s="86">
        <f>AA20/AA28*100</f>
        <v>13.960569384182081</v>
      </c>
      <c r="AC20" s="85">
        <v>2040</v>
      </c>
      <c r="AD20" s="86">
        <f>AC20/AC28*100</f>
        <v>15.324519230769232</v>
      </c>
    </row>
    <row r="21" spans="1:30" ht="14.45" customHeight="1">
      <c r="A21" s="337" t="s">
        <v>24</v>
      </c>
      <c r="B21" s="340"/>
      <c r="C21" s="79">
        <v>5430</v>
      </c>
      <c r="D21" s="80">
        <v>36.5</v>
      </c>
      <c r="E21" s="87">
        <v>5876</v>
      </c>
      <c r="F21" s="88">
        <v>38.400000000000006</v>
      </c>
      <c r="G21" s="87">
        <v>5888</v>
      </c>
      <c r="H21" s="88">
        <v>37.960157307717104</v>
      </c>
      <c r="I21" s="87">
        <v>5815</v>
      </c>
      <c r="J21" s="88">
        <v>38.530347203816589</v>
      </c>
      <c r="K21" s="87">
        <v>5586</v>
      </c>
      <c r="L21" s="88">
        <v>37.542845621345521</v>
      </c>
      <c r="M21" s="87">
        <v>5521</v>
      </c>
      <c r="N21" s="88">
        <v>37.066129573682446</v>
      </c>
      <c r="O21" s="87">
        <v>5257</v>
      </c>
      <c r="P21" s="88">
        <v>35.355437487389871</v>
      </c>
      <c r="Q21" s="87">
        <v>5181</v>
      </c>
      <c r="R21" s="88">
        <v>34.5</v>
      </c>
      <c r="S21" s="87">
        <v>5294</v>
      </c>
      <c r="T21" s="88">
        <v>35.417999999999999</v>
      </c>
      <c r="U21" s="89">
        <v>4990</v>
      </c>
      <c r="V21" s="90">
        <v>34.798000000000002</v>
      </c>
      <c r="W21" s="89">
        <v>5171</v>
      </c>
      <c r="X21" s="90">
        <f>W21/W28*100</f>
        <v>36.216556940747999</v>
      </c>
      <c r="Y21" s="89">
        <f>Y23+Y22</f>
        <v>4857</v>
      </c>
      <c r="Z21" s="90">
        <f>Y21/Y28*100</f>
        <v>35.868842773798093</v>
      </c>
      <c r="AA21" s="89">
        <f>AA23+AA22</f>
        <v>5009</v>
      </c>
      <c r="AB21" s="90">
        <f>AA21/AA28*100</f>
        <v>38.128948770647789</v>
      </c>
      <c r="AC21" s="89">
        <f>AC23+AC22</f>
        <v>5065</v>
      </c>
      <c r="AD21" s="90">
        <f>AC21/AC28*100</f>
        <v>38.048377403846153</v>
      </c>
    </row>
    <row r="22" spans="1:30" ht="14.45" customHeight="1">
      <c r="A22" s="319" t="s">
        <v>33</v>
      </c>
      <c r="B22" s="320"/>
      <c r="C22" s="93">
        <v>4656</v>
      </c>
      <c r="D22" s="92">
        <v>31.3</v>
      </c>
      <c r="E22" s="91">
        <v>5074</v>
      </c>
      <c r="F22" s="92">
        <v>33.200000000000003</v>
      </c>
      <c r="G22" s="91">
        <v>5022</v>
      </c>
      <c r="H22" s="92">
        <v>32.377022758042678</v>
      </c>
      <c r="I22" s="91">
        <v>4867</v>
      </c>
      <c r="J22" s="92">
        <v>32.248873575404183</v>
      </c>
      <c r="K22" s="91">
        <v>4613</v>
      </c>
      <c r="L22" s="92">
        <v>31.003427649707643</v>
      </c>
      <c r="M22" s="91">
        <v>4603</v>
      </c>
      <c r="N22" s="92">
        <v>30.902987579724737</v>
      </c>
      <c r="O22" s="91">
        <v>4390</v>
      </c>
      <c r="P22" s="92">
        <v>29.52451408971686</v>
      </c>
      <c r="Q22" s="91">
        <v>4316</v>
      </c>
      <c r="R22" s="92">
        <v>28.7</v>
      </c>
      <c r="S22" s="91">
        <v>4401</v>
      </c>
      <c r="T22" s="92">
        <v>29.443999999999999</v>
      </c>
      <c r="U22" s="93">
        <v>4102</v>
      </c>
      <c r="V22" s="82">
        <v>28.605</v>
      </c>
      <c r="W22" s="93">
        <v>4284</v>
      </c>
      <c r="X22" s="82">
        <f>W22/W28*100</f>
        <v>30.004202269225384</v>
      </c>
      <c r="Y22" s="93">
        <v>4028</v>
      </c>
      <c r="Z22" s="82">
        <f>Y22/Y28*100</f>
        <v>29.746695221918618</v>
      </c>
      <c r="AA22" s="93">
        <v>4228</v>
      </c>
      <c r="AB22" s="82">
        <f>AA22/AA28*100</f>
        <v>32.183908045977013</v>
      </c>
      <c r="AC22" s="93">
        <v>4310</v>
      </c>
      <c r="AD22" s="82">
        <f>AC22/AC28*100</f>
        <v>32.376802884615387</v>
      </c>
    </row>
    <row r="23" spans="1:30">
      <c r="A23" s="319" t="s">
        <v>34</v>
      </c>
      <c r="B23" s="320"/>
      <c r="C23" s="59">
        <v>774</v>
      </c>
      <c r="D23" s="58">
        <v>5.2</v>
      </c>
      <c r="E23" s="57">
        <v>802</v>
      </c>
      <c r="F23" s="58">
        <v>5.2</v>
      </c>
      <c r="G23" s="57">
        <v>866</v>
      </c>
      <c r="H23" s="58">
        <v>5.5831345496744245</v>
      </c>
      <c r="I23" s="57">
        <v>948</v>
      </c>
      <c r="J23" s="58">
        <v>6.281473628412404</v>
      </c>
      <c r="K23" s="57">
        <v>973</v>
      </c>
      <c r="L23" s="58">
        <v>6.5394179716378789</v>
      </c>
      <c r="M23" s="57">
        <v>918</v>
      </c>
      <c r="N23" s="58">
        <v>6.1631419939577041</v>
      </c>
      <c r="O23" s="57">
        <v>867</v>
      </c>
      <c r="P23" s="58">
        <v>5.8309233976730113</v>
      </c>
      <c r="Q23" s="57">
        <v>865</v>
      </c>
      <c r="R23" s="58">
        <v>5.8</v>
      </c>
      <c r="S23" s="105">
        <v>893</v>
      </c>
      <c r="T23" s="106">
        <v>5.9740000000000002</v>
      </c>
      <c r="U23" s="93">
        <v>888</v>
      </c>
      <c r="V23" s="82">
        <v>6.1920000000000002</v>
      </c>
      <c r="W23" s="93">
        <v>887</v>
      </c>
      <c r="X23" s="86">
        <f>W23/W28*100</f>
        <v>6.2123546715226219</v>
      </c>
      <c r="Y23" s="93">
        <v>829</v>
      </c>
      <c r="Z23" s="86">
        <f>Y23/Y28*100</f>
        <v>6.1221475518794772</v>
      </c>
      <c r="AA23" s="93">
        <v>781</v>
      </c>
      <c r="AB23" s="86">
        <f>AA23/AA28*100</f>
        <v>5.9450407246707773</v>
      </c>
      <c r="AC23" s="93">
        <v>755</v>
      </c>
      <c r="AD23" s="86">
        <f>AC23/AC28*100</f>
        <v>5.6715745192307692</v>
      </c>
    </row>
    <row r="24" spans="1:30" ht="14.45" customHeight="1">
      <c r="A24" s="327" t="s">
        <v>25</v>
      </c>
      <c r="B24" s="329"/>
      <c r="C24" s="131">
        <v>1003</v>
      </c>
      <c r="D24" s="132">
        <f>C24/C28*100</f>
        <v>6.738327175008398</v>
      </c>
      <c r="E24" s="97">
        <v>1039</v>
      </c>
      <c r="F24" s="98">
        <v>6.8000000000000007</v>
      </c>
      <c r="G24" s="97">
        <v>974</v>
      </c>
      <c r="H24" s="98">
        <v>6.2794146089871701</v>
      </c>
      <c r="I24" s="97">
        <v>875</v>
      </c>
      <c r="J24" s="98">
        <v>5.7977736549165115</v>
      </c>
      <c r="K24" s="97">
        <v>930</v>
      </c>
      <c r="L24" s="98">
        <v>6.2504200551112303</v>
      </c>
      <c r="M24" s="97">
        <v>962</v>
      </c>
      <c r="N24" s="98">
        <v>6.4585431352802951</v>
      </c>
      <c r="O24" s="97">
        <v>1207</v>
      </c>
      <c r="P24" s="98">
        <v>8.1175600242114463</v>
      </c>
      <c r="Q24" s="97">
        <v>1223</v>
      </c>
      <c r="R24" s="98">
        <v>8.1</v>
      </c>
      <c r="S24" s="97">
        <v>1017</v>
      </c>
      <c r="T24" s="98">
        <v>6.8040000000000003</v>
      </c>
      <c r="U24" s="77">
        <v>785</v>
      </c>
      <c r="V24" s="78">
        <v>5.4740000000000002</v>
      </c>
      <c r="W24" s="77">
        <v>740</v>
      </c>
      <c r="X24" s="78">
        <f>W24/W28*100</f>
        <v>5.1827987113041036</v>
      </c>
      <c r="Y24" s="77">
        <f>Y27+Y26+Y25</f>
        <v>693</v>
      </c>
      <c r="Z24" s="78">
        <f>Y24/Y28*100</f>
        <v>5.1177904142973194</v>
      </c>
      <c r="AA24" s="77">
        <f>AA27+AA26+AA25</f>
        <v>685</v>
      </c>
      <c r="AB24" s="78">
        <f>AA24/AA28*100</f>
        <v>5.214280277080003</v>
      </c>
      <c r="AC24" s="77">
        <f>AC27+AC26+AC25</f>
        <v>739</v>
      </c>
      <c r="AD24" s="78">
        <f>AC24/AC28*100</f>
        <v>5.5513822115384617</v>
      </c>
    </row>
    <row r="25" spans="1:30" ht="14.45" customHeight="1">
      <c r="A25" s="347" t="s">
        <v>37</v>
      </c>
      <c r="B25" s="348"/>
      <c r="C25" s="91">
        <v>336</v>
      </c>
      <c r="D25" s="92">
        <v>2.2999999999999998</v>
      </c>
      <c r="E25" s="91">
        <v>340</v>
      </c>
      <c r="F25" s="92">
        <v>2.2000000000000002</v>
      </c>
      <c r="G25" s="91">
        <v>316</v>
      </c>
      <c r="H25" s="92">
        <v>2</v>
      </c>
      <c r="I25" s="91">
        <v>302</v>
      </c>
      <c r="J25" s="92">
        <v>2</v>
      </c>
      <c r="K25" s="91">
        <v>274</v>
      </c>
      <c r="L25" s="92">
        <v>1.8</v>
      </c>
      <c r="M25" s="91">
        <v>246</v>
      </c>
      <c r="N25" s="92">
        <v>1.7</v>
      </c>
      <c r="O25" s="91">
        <v>258</v>
      </c>
      <c r="P25" s="92">
        <v>1.7</v>
      </c>
      <c r="Q25" s="91">
        <v>252</v>
      </c>
      <c r="R25" s="92">
        <v>1.7</v>
      </c>
      <c r="S25" s="91">
        <v>247</v>
      </c>
      <c r="T25" s="92">
        <v>1.7</v>
      </c>
      <c r="U25" s="93">
        <v>236</v>
      </c>
      <c r="V25" s="82">
        <v>1.6</v>
      </c>
      <c r="W25" s="93">
        <v>286</v>
      </c>
      <c r="X25" s="104">
        <f>W25/W28*100</f>
        <v>2.0030816640986133</v>
      </c>
      <c r="Y25" s="93">
        <v>200</v>
      </c>
      <c r="Z25" s="104">
        <f>Y25/Y28*100</f>
        <v>1.4769957905619968</v>
      </c>
      <c r="AA25" s="93">
        <v>89</v>
      </c>
      <c r="AB25" s="104">
        <f>AA25/AA28*100</f>
        <v>0.67747583162061353</v>
      </c>
      <c r="AC25" s="93">
        <v>79</v>
      </c>
      <c r="AD25" s="104">
        <f>AC25/AC28*100</f>
        <v>0.59344951923076916</v>
      </c>
    </row>
    <row r="26" spans="1:30" ht="14.45" customHeight="1">
      <c r="A26" s="319" t="s">
        <v>35</v>
      </c>
      <c r="B26" s="320"/>
      <c r="C26" s="57">
        <v>107</v>
      </c>
      <c r="D26" s="58">
        <f>C26/C28*100</f>
        <v>0.71884447430298959</v>
      </c>
      <c r="E26" s="57">
        <v>92</v>
      </c>
      <c r="F26" s="58">
        <f>E26/E28*100</f>
        <v>0.60181853862759205</v>
      </c>
      <c r="G26" s="57">
        <v>80</v>
      </c>
      <c r="H26" s="58">
        <f>G26/G28*100</f>
        <v>0.51576300689833021</v>
      </c>
      <c r="I26" s="57">
        <v>78</v>
      </c>
      <c r="J26" s="58">
        <f>I26/I28*100</f>
        <v>0.51683010866684342</v>
      </c>
      <c r="K26" s="57">
        <v>82</v>
      </c>
      <c r="L26" s="58">
        <v>0.55111230593453864</v>
      </c>
      <c r="M26" s="57">
        <v>82</v>
      </c>
      <c r="N26" s="58">
        <v>0.55052030882846592</v>
      </c>
      <c r="O26" s="57">
        <v>75</v>
      </c>
      <c r="P26" s="58">
        <v>0.50440513820700783</v>
      </c>
      <c r="Q26" s="57">
        <v>69</v>
      </c>
      <c r="R26" s="58">
        <v>0.5</v>
      </c>
      <c r="S26" s="105">
        <v>59</v>
      </c>
      <c r="T26" s="106">
        <v>0.39500000000000002</v>
      </c>
      <c r="U26" s="107">
        <v>62</v>
      </c>
      <c r="V26" s="82">
        <v>0.432</v>
      </c>
      <c r="W26" s="107">
        <v>61</v>
      </c>
      <c r="X26" s="82">
        <f>W26/W28*100</f>
        <v>0.42723070458047346</v>
      </c>
      <c r="Y26" s="107">
        <v>4</v>
      </c>
      <c r="Z26" s="82">
        <f>Y26/Y28*100</f>
        <v>2.9539915811239936E-2</v>
      </c>
      <c r="AA26" s="107">
        <v>4</v>
      </c>
      <c r="AB26" s="82">
        <f>AA26/AA28*100</f>
        <v>3.0448351982948922E-2</v>
      </c>
      <c r="AC26" s="107">
        <v>2</v>
      </c>
      <c r="AD26" s="82">
        <f>AC26/AC28*100</f>
        <v>1.5024038461538462E-2</v>
      </c>
    </row>
    <row r="27" spans="1:30" ht="14.45" customHeight="1" thickBot="1">
      <c r="A27" s="321" t="s">
        <v>36</v>
      </c>
      <c r="B27" s="322"/>
      <c r="C27" s="110">
        <v>560</v>
      </c>
      <c r="D27" s="109">
        <f>C27/C28*100</f>
        <v>3.7621766879408804</v>
      </c>
      <c r="E27" s="108">
        <v>607</v>
      </c>
      <c r="F27" s="109">
        <f>E27/E28*100</f>
        <v>3.9706940537711781</v>
      </c>
      <c r="G27" s="108">
        <v>578</v>
      </c>
      <c r="H27" s="109">
        <f>G27/G28*100</f>
        <v>3.726387724840436</v>
      </c>
      <c r="I27" s="108">
        <v>495</v>
      </c>
      <c r="J27" s="109">
        <f>I27/I28*100</f>
        <v>3.2798833819241979</v>
      </c>
      <c r="K27" s="108">
        <v>574</v>
      </c>
      <c r="L27" s="109">
        <v>3.8577861415417707</v>
      </c>
      <c r="M27" s="108">
        <v>634</v>
      </c>
      <c r="N27" s="109">
        <v>4.2564618999664319</v>
      </c>
      <c r="O27" s="108">
        <v>874</v>
      </c>
      <c r="P27" s="109">
        <v>5.8780012105723323</v>
      </c>
      <c r="Q27" s="108">
        <v>902</v>
      </c>
      <c r="R27" s="109">
        <v>6</v>
      </c>
      <c r="S27" s="108">
        <v>711</v>
      </c>
      <c r="T27" s="109">
        <v>4.7569999999999997</v>
      </c>
      <c r="U27" s="110">
        <v>487</v>
      </c>
      <c r="V27" s="111">
        <v>3.3959999999999999</v>
      </c>
      <c r="W27" s="110">
        <v>393</v>
      </c>
      <c r="X27" s="111">
        <f>W27/W28*100</f>
        <v>2.7524863426250175</v>
      </c>
      <c r="Y27" s="110">
        <v>489</v>
      </c>
      <c r="Z27" s="111">
        <f>Y27/Y28*100</f>
        <v>3.6112547079240822</v>
      </c>
      <c r="AA27" s="110">
        <v>592</v>
      </c>
      <c r="AB27" s="111">
        <f>AA27/AA28*100</f>
        <v>4.5063560934764411</v>
      </c>
      <c r="AC27" s="110">
        <v>658</v>
      </c>
      <c r="AD27" s="111">
        <f>AC27/AC28*100</f>
        <v>4.9429086538461533</v>
      </c>
    </row>
    <row r="28" spans="1:30" ht="15.75" thickTop="1">
      <c r="A28" s="336" t="s">
        <v>26</v>
      </c>
      <c r="B28" s="342"/>
      <c r="C28" s="61">
        <v>14885</v>
      </c>
      <c r="D28" s="62">
        <v>100</v>
      </c>
      <c r="E28" s="191">
        <v>15287</v>
      </c>
      <c r="F28" s="192">
        <v>100</v>
      </c>
      <c r="G28" s="191">
        <v>15511</v>
      </c>
      <c r="H28" s="192">
        <v>100</v>
      </c>
      <c r="I28" s="191">
        <v>15092</v>
      </c>
      <c r="J28" s="192">
        <v>100</v>
      </c>
      <c r="K28" s="191">
        <v>14879</v>
      </c>
      <c r="L28" s="192">
        <v>100</v>
      </c>
      <c r="M28" s="191">
        <v>14895</v>
      </c>
      <c r="N28" s="192">
        <v>100</v>
      </c>
      <c r="O28" s="191">
        <v>14869</v>
      </c>
      <c r="P28" s="192">
        <v>100</v>
      </c>
      <c r="Q28" s="191">
        <v>15016</v>
      </c>
      <c r="R28" s="192">
        <v>100</v>
      </c>
      <c r="S28" s="193">
        <v>14947</v>
      </c>
      <c r="T28" s="194">
        <v>100</v>
      </c>
      <c r="U28" s="195">
        <v>14340</v>
      </c>
      <c r="V28" s="196">
        <v>100</v>
      </c>
      <c r="W28" s="195">
        <f>W18+W21+W24</f>
        <v>14278</v>
      </c>
      <c r="X28" s="196">
        <v>100</v>
      </c>
      <c r="Y28" s="195">
        <f>Y18+Y21+Y24</f>
        <v>13541</v>
      </c>
      <c r="Z28" s="196">
        <v>100</v>
      </c>
      <c r="AA28" s="195">
        <f>AA18+AA21+AA24</f>
        <v>13137</v>
      </c>
      <c r="AB28" s="196">
        <v>100</v>
      </c>
      <c r="AC28" s="195">
        <f>AC18+AC21+AC24</f>
        <v>13312</v>
      </c>
      <c r="AD28" s="196">
        <v>100</v>
      </c>
    </row>
    <row r="29" spans="1:30">
      <c r="A29" s="15"/>
      <c r="B29" s="15"/>
      <c r="C29" s="12"/>
      <c r="D29" s="12"/>
      <c r="E29" s="12"/>
      <c r="F29" s="12"/>
      <c r="G29" s="12"/>
      <c r="H29" s="12"/>
      <c r="I29" s="64"/>
      <c r="J29" s="12"/>
      <c r="K29" s="12"/>
      <c r="L29" s="12"/>
      <c r="M29" s="12"/>
      <c r="N29" s="12"/>
      <c r="O29" s="12"/>
      <c r="P29" s="12"/>
      <c r="Q29" s="12"/>
      <c r="R29" s="12"/>
      <c r="S29" s="12"/>
      <c r="T29" s="12"/>
      <c r="U29" s="12"/>
      <c r="V29" s="1"/>
      <c r="W29" s="128"/>
    </row>
    <row r="30" spans="1:30">
      <c r="A30" s="15"/>
      <c r="B30" s="15"/>
      <c r="C30" s="15"/>
      <c r="D30" s="12"/>
      <c r="E30" s="12"/>
      <c r="F30" s="12"/>
      <c r="G30" s="12"/>
      <c r="H30" s="12"/>
      <c r="I30" s="12"/>
      <c r="J30" s="12"/>
      <c r="K30" s="12"/>
      <c r="L30" s="12"/>
      <c r="M30" s="12"/>
      <c r="N30" s="12"/>
      <c r="O30" s="12"/>
      <c r="P30" s="12"/>
      <c r="Q30" s="12"/>
      <c r="R30" s="12"/>
      <c r="S30" s="12"/>
      <c r="T30" s="12"/>
      <c r="U30" s="12"/>
      <c r="V30" s="12"/>
    </row>
    <row r="31" spans="1:30">
      <c r="A31" s="14" t="s">
        <v>143</v>
      </c>
      <c r="B31" s="14"/>
      <c r="C31" s="16"/>
      <c r="D31" s="17"/>
      <c r="E31" s="17"/>
      <c r="F31" s="17"/>
      <c r="G31" s="17"/>
      <c r="H31" s="17"/>
      <c r="I31" s="17"/>
      <c r="J31" s="17"/>
      <c r="K31" s="17"/>
      <c r="L31" s="17"/>
      <c r="M31" s="17"/>
      <c r="N31" s="17"/>
      <c r="O31" s="17"/>
      <c r="P31" s="17"/>
      <c r="Q31" s="17"/>
      <c r="R31" s="17"/>
      <c r="S31" s="17"/>
      <c r="T31" s="17"/>
      <c r="U31" s="17"/>
      <c r="V31" s="324"/>
      <c r="W31" s="324"/>
      <c r="X31" s="324"/>
      <c r="Y31" s="324"/>
      <c r="Z31" s="324"/>
      <c r="AA31" s="324"/>
      <c r="AB31" s="324"/>
      <c r="AC31" s="324"/>
      <c r="AD31" s="324"/>
    </row>
    <row r="32" spans="1:30">
      <c r="A32" s="343"/>
      <c r="B32" s="344"/>
      <c r="C32" s="333" t="s">
        <v>13</v>
      </c>
      <c r="D32" s="311"/>
      <c r="E32" s="310" t="s">
        <v>12</v>
      </c>
      <c r="F32" s="311"/>
      <c r="G32" s="333" t="s">
        <v>11</v>
      </c>
      <c r="H32" s="311"/>
      <c r="I32" s="310" t="s">
        <v>10</v>
      </c>
      <c r="J32" s="311"/>
      <c r="K32" s="333" t="s">
        <v>9</v>
      </c>
      <c r="L32" s="311"/>
      <c r="M32" s="310" t="s">
        <v>8</v>
      </c>
      <c r="N32" s="311"/>
      <c r="O32" s="333" t="s">
        <v>7</v>
      </c>
      <c r="P32" s="311"/>
      <c r="Q32" s="310" t="s">
        <v>6</v>
      </c>
      <c r="R32" s="311"/>
      <c r="S32" s="333" t="s">
        <v>5</v>
      </c>
      <c r="T32" s="311"/>
      <c r="U32" s="310" t="s">
        <v>4</v>
      </c>
      <c r="V32" s="311"/>
      <c r="W32" s="310" t="s">
        <v>73</v>
      </c>
      <c r="X32" s="311"/>
      <c r="Y32" s="310" t="s">
        <v>161</v>
      </c>
      <c r="Z32" s="311"/>
      <c r="AA32" s="310" t="s">
        <v>162</v>
      </c>
      <c r="AB32" s="311"/>
      <c r="AC32" s="310" t="s">
        <v>184</v>
      </c>
      <c r="AD32" s="311"/>
    </row>
    <row r="33" spans="1:30" ht="30">
      <c r="A33" s="345"/>
      <c r="B33" s="346"/>
      <c r="C33" s="93" t="s">
        <v>22</v>
      </c>
      <c r="D33" s="151" t="s">
        <v>41</v>
      </c>
      <c r="E33" s="91" t="s">
        <v>22</v>
      </c>
      <c r="F33" s="151" t="s">
        <v>41</v>
      </c>
      <c r="G33" s="93" t="s">
        <v>22</v>
      </c>
      <c r="H33" s="151" t="s">
        <v>41</v>
      </c>
      <c r="I33" s="91" t="s">
        <v>22</v>
      </c>
      <c r="J33" s="151" t="s">
        <v>41</v>
      </c>
      <c r="K33" s="93" t="s">
        <v>22</v>
      </c>
      <c r="L33" s="151" t="s">
        <v>41</v>
      </c>
      <c r="M33" s="91" t="s">
        <v>22</v>
      </c>
      <c r="N33" s="151" t="s">
        <v>41</v>
      </c>
      <c r="O33" s="93" t="s">
        <v>22</v>
      </c>
      <c r="P33" s="151" t="s">
        <v>41</v>
      </c>
      <c r="Q33" s="91" t="s">
        <v>22</v>
      </c>
      <c r="R33" s="151" t="s">
        <v>41</v>
      </c>
      <c r="S33" s="93" t="s">
        <v>22</v>
      </c>
      <c r="T33" s="151" t="s">
        <v>41</v>
      </c>
      <c r="U33" s="91" t="s">
        <v>22</v>
      </c>
      <c r="V33" s="151" t="s">
        <v>41</v>
      </c>
      <c r="W33" s="91" t="s">
        <v>22</v>
      </c>
      <c r="X33" s="151" t="s">
        <v>41</v>
      </c>
      <c r="Y33" s="91" t="s">
        <v>22</v>
      </c>
      <c r="Z33" s="151" t="s">
        <v>41</v>
      </c>
      <c r="AA33" s="91" t="s">
        <v>22</v>
      </c>
      <c r="AB33" s="151" t="s">
        <v>41</v>
      </c>
      <c r="AC33" s="91" t="s">
        <v>22</v>
      </c>
      <c r="AD33" s="151" t="s">
        <v>41</v>
      </c>
    </row>
    <row r="34" spans="1:30" ht="30">
      <c r="A34" s="318" t="s">
        <v>30</v>
      </c>
      <c r="B34" s="197" t="s">
        <v>118</v>
      </c>
      <c r="C34" s="202">
        <v>14885</v>
      </c>
      <c r="D34" s="118">
        <v>100</v>
      </c>
      <c r="E34" s="275">
        <v>15287</v>
      </c>
      <c r="F34" s="276">
        <v>100</v>
      </c>
      <c r="G34" s="277">
        <v>15511</v>
      </c>
      <c r="H34" s="278">
        <v>100</v>
      </c>
      <c r="I34" s="275">
        <v>15092</v>
      </c>
      <c r="J34" s="276">
        <v>100</v>
      </c>
      <c r="K34" s="277">
        <v>14879</v>
      </c>
      <c r="L34" s="278">
        <v>100</v>
      </c>
      <c r="M34" s="275">
        <v>14895</v>
      </c>
      <c r="N34" s="276">
        <v>100</v>
      </c>
      <c r="O34" s="277">
        <v>14869</v>
      </c>
      <c r="P34" s="278">
        <v>100</v>
      </c>
      <c r="Q34" s="275">
        <v>15016</v>
      </c>
      <c r="R34" s="276">
        <v>100</v>
      </c>
      <c r="S34" s="277">
        <v>14947</v>
      </c>
      <c r="T34" s="278">
        <v>100</v>
      </c>
      <c r="U34" s="275">
        <v>14340</v>
      </c>
      <c r="V34" s="276">
        <v>100</v>
      </c>
      <c r="W34" s="75">
        <f t="shared" ref="W34:AB34" si="0">SUM(W35:W37)</f>
        <v>14278</v>
      </c>
      <c r="X34" s="276">
        <f t="shared" si="0"/>
        <v>99.999999999999986</v>
      </c>
      <c r="Y34" s="75">
        <f t="shared" si="0"/>
        <v>13541</v>
      </c>
      <c r="Z34" s="276">
        <f t="shared" si="0"/>
        <v>100</v>
      </c>
      <c r="AA34" s="75">
        <f t="shared" si="0"/>
        <v>13137</v>
      </c>
      <c r="AB34" s="276">
        <f t="shared" si="0"/>
        <v>100</v>
      </c>
      <c r="AC34" s="75">
        <f t="shared" ref="AC34:AD34" si="1">SUM(AC35:AC37)</f>
        <v>13312</v>
      </c>
      <c r="AD34" s="276">
        <f t="shared" si="1"/>
        <v>100.00000000000001</v>
      </c>
    </row>
    <row r="35" spans="1:30" ht="17.100000000000001" customHeight="1">
      <c r="A35" s="316"/>
      <c r="B35" s="198" t="s">
        <v>114</v>
      </c>
      <c r="C35" s="59">
        <v>8452</v>
      </c>
      <c r="D35" s="60">
        <v>56.8</v>
      </c>
      <c r="E35" s="57">
        <v>8372</v>
      </c>
      <c r="F35" s="58">
        <v>54.8</v>
      </c>
      <c r="G35" s="59">
        <v>8649</v>
      </c>
      <c r="H35" s="60">
        <v>55.760428083295722</v>
      </c>
      <c r="I35" s="57">
        <v>8402</v>
      </c>
      <c r="J35" s="58">
        <v>55.671879141266899</v>
      </c>
      <c r="K35" s="59">
        <v>8363</v>
      </c>
      <c r="L35" s="60">
        <v>56.206734323543252</v>
      </c>
      <c r="M35" s="57">
        <v>8412</v>
      </c>
      <c r="N35" s="58">
        <v>56.47532729103726</v>
      </c>
      <c r="O35" s="59">
        <v>8405</v>
      </c>
      <c r="P35" s="60">
        <v>56.527002488398679</v>
      </c>
      <c r="Q35" s="57">
        <v>8612</v>
      </c>
      <c r="R35" s="58">
        <v>57.4</v>
      </c>
      <c r="S35" s="107">
        <v>8636</v>
      </c>
      <c r="T35" s="222">
        <v>57.777000000000001</v>
      </c>
      <c r="U35" s="91">
        <v>8565</v>
      </c>
      <c r="V35" s="106">
        <v>59.728000000000002</v>
      </c>
      <c r="W35" s="91">
        <v>8367</v>
      </c>
      <c r="X35" s="80">
        <f>W35/W34*100</f>
        <v>58.600644347947892</v>
      </c>
      <c r="Y35" s="91">
        <v>7991</v>
      </c>
      <c r="Z35" s="80">
        <f>Y35/Y34*100</f>
        <v>59.013366811904589</v>
      </c>
      <c r="AA35" s="91">
        <f>AA18</f>
        <v>7443</v>
      </c>
      <c r="AB35" s="80">
        <f>AA35/AA34*100</f>
        <v>56.656770952272204</v>
      </c>
      <c r="AC35" s="91">
        <f>AC18</f>
        <v>7508</v>
      </c>
      <c r="AD35" s="80">
        <f>AC35/AC34*100</f>
        <v>56.400240384615387</v>
      </c>
    </row>
    <row r="36" spans="1:30" ht="17.100000000000001" customHeight="1">
      <c r="A36" s="316"/>
      <c r="B36" s="198" t="s">
        <v>115</v>
      </c>
      <c r="C36" s="203">
        <v>5430</v>
      </c>
      <c r="D36" s="115">
        <v>36.5</v>
      </c>
      <c r="E36" s="79">
        <v>5876</v>
      </c>
      <c r="F36" s="80">
        <v>38.400000000000006</v>
      </c>
      <c r="G36" s="81">
        <v>5888</v>
      </c>
      <c r="H36" s="115">
        <v>37.960157307717104</v>
      </c>
      <c r="I36" s="79">
        <v>5815</v>
      </c>
      <c r="J36" s="80">
        <v>38.530347203816589</v>
      </c>
      <c r="K36" s="81">
        <v>5586</v>
      </c>
      <c r="L36" s="115">
        <v>37.542845621345521</v>
      </c>
      <c r="M36" s="79">
        <v>5521</v>
      </c>
      <c r="N36" s="80">
        <v>37.066129573682446</v>
      </c>
      <c r="O36" s="81">
        <v>5257</v>
      </c>
      <c r="P36" s="115">
        <v>35.355437487389871</v>
      </c>
      <c r="Q36" s="79">
        <v>5181</v>
      </c>
      <c r="R36" s="80">
        <v>34.5</v>
      </c>
      <c r="S36" s="81">
        <v>5294</v>
      </c>
      <c r="T36" s="115">
        <v>35.417999999999999</v>
      </c>
      <c r="U36" s="79">
        <v>4990</v>
      </c>
      <c r="V36" s="80">
        <v>34.798000000000002</v>
      </c>
      <c r="W36" s="79">
        <v>5171</v>
      </c>
      <c r="X36" s="80">
        <f>W36/W34*100</f>
        <v>36.216556940747999</v>
      </c>
      <c r="Y36" s="79">
        <v>4857</v>
      </c>
      <c r="Z36" s="80">
        <f>Y36/Y34*100</f>
        <v>35.868842773798093</v>
      </c>
      <c r="AA36" s="79">
        <f>AA21</f>
        <v>5009</v>
      </c>
      <c r="AB36" s="80">
        <f>AA36/AA34*100</f>
        <v>38.128948770647789</v>
      </c>
      <c r="AC36" s="79">
        <f>AC21</f>
        <v>5065</v>
      </c>
      <c r="AD36" s="80">
        <f>AC36/AC34*100</f>
        <v>38.048377403846153</v>
      </c>
    </row>
    <row r="37" spans="1:30">
      <c r="A37" s="317"/>
      <c r="B37" s="200" t="s">
        <v>116</v>
      </c>
      <c r="C37" s="204">
        <v>1003</v>
      </c>
      <c r="D37" s="122">
        <v>6.7</v>
      </c>
      <c r="E37" s="123">
        <v>1039</v>
      </c>
      <c r="F37" s="117">
        <v>6.8000000000000007</v>
      </c>
      <c r="G37" s="116">
        <v>974</v>
      </c>
      <c r="H37" s="122">
        <v>6.2794146089871701</v>
      </c>
      <c r="I37" s="123">
        <v>875</v>
      </c>
      <c r="J37" s="117">
        <v>5.7977736549165115</v>
      </c>
      <c r="K37" s="116">
        <v>930</v>
      </c>
      <c r="L37" s="122">
        <v>6.2504200551112303</v>
      </c>
      <c r="M37" s="123">
        <v>962</v>
      </c>
      <c r="N37" s="117">
        <v>6.4585431352802951</v>
      </c>
      <c r="O37" s="116">
        <v>1207</v>
      </c>
      <c r="P37" s="122">
        <v>8.1175600242114463</v>
      </c>
      <c r="Q37" s="123">
        <v>1223</v>
      </c>
      <c r="R37" s="117">
        <v>8.1</v>
      </c>
      <c r="S37" s="116">
        <v>1017</v>
      </c>
      <c r="T37" s="122">
        <v>6.8040000000000003</v>
      </c>
      <c r="U37" s="123">
        <v>785</v>
      </c>
      <c r="V37" s="117">
        <v>5.4740000000000002</v>
      </c>
      <c r="W37" s="123">
        <v>740</v>
      </c>
      <c r="X37" s="117">
        <f>W37/W34*100</f>
        <v>5.1827987113041036</v>
      </c>
      <c r="Y37" s="123">
        <v>693</v>
      </c>
      <c r="Z37" s="117">
        <f>Y37/Y34*100</f>
        <v>5.1177904142973194</v>
      </c>
      <c r="AA37" s="123">
        <f>AA24</f>
        <v>685</v>
      </c>
      <c r="AB37" s="117">
        <f>AA37/AA34*100</f>
        <v>5.214280277080003</v>
      </c>
      <c r="AC37" s="123">
        <f>AC24</f>
        <v>739</v>
      </c>
      <c r="AD37" s="117">
        <f>AC37/AC34*100</f>
        <v>5.5513822115384617</v>
      </c>
    </row>
    <row r="38" spans="1:30" ht="30">
      <c r="A38" s="316" t="s">
        <v>72</v>
      </c>
      <c r="B38" s="199" t="s">
        <v>118</v>
      </c>
      <c r="C38" s="203">
        <v>15575</v>
      </c>
      <c r="D38" s="115">
        <v>100</v>
      </c>
      <c r="E38" s="87">
        <v>15816</v>
      </c>
      <c r="F38" s="88">
        <v>100</v>
      </c>
      <c r="G38" s="89">
        <v>16110</v>
      </c>
      <c r="H38" s="279">
        <v>100</v>
      </c>
      <c r="I38" s="87">
        <v>15807</v>
      </c>
      <c r="J38" s="88">
        <v>100</v>
      </c>
      <c r="K38" s="89">
        <v>15614</v>
      </c>
      <c r="L38" s="279">
        <v>100</v>
      </c>
      <c r="M38" s="87">
        <v>15362</v>
      </c>
      <c r="N38" s="88">
        <v>100</v>
      </c>
      <c r="O38" s="89">
        <v>15587</v>
      </c>
      <c r="P38" s="279">
        <v>100</v>
      </c>
      <c r="Q38" s="87">
        <v>15578</v>
      </c>
      <c r="R38" s="88">
        <v>100</v>
      </c>
      <c r="S38" s="89">
        <v>15525</v>
      </c>
      <c r="T38" s="279">
        <v>100</v>
      </c>
      <c r="U38" s="87">
        <v>15289</v>
      </c>
      <c r="V38" s="88">
        <v>100</v>
      </c>
      <c r="W38" s="280">
        <f t="shared" ref="W38:AB38" si="2">SUM(W39:W41)</f>
        <v>14660</v>
      </c>
      <c r="X38" s="88">
        <f t="shared" si="2"/>
        <v>100</v>
      </c>
      <c r="Y38" s="280">
        <f t="shared" si="2"/>
        <v>14283</v>
      </c>
      <c r="Z38" s="88">
        <f t="shared" si="2"/>
        <v>100</v>
      </c>
      <c r="AA38" s="280">
        <f t="shared" si="2"/>
        <v>13885</v>
      </c>
      <c r="AB38" s="88">
        <f t="shared" si="2"/>
        <v>100</v>
      </c>
      <c r="AC38" s="280">
        <f t="shared" ref="AC38:AD38" si="3">SUM(AC39:AC41)</f>
        <v>14252</v>
      </c>
      <c r="AD38" s="88">
        <f t="shared" si="3"/>
        <v>100</v>
      </c>
    </row>
    <row r="39" spans="1:30" ht="17.100000000000001" customHeight="1">
      <c r="A39" s="316"/>
      <c r="B39" s="198" t="s">
        <v>114</v>
      </c>
      <c r="C39" s="203">
        <v>9303</v>
      </c>
      <c r="D39" s="115">
        <v>59.7</v>
      </c>
      <c r="E39" s="79">
        <v>9225</v>
      </c>
      <c r="F39" s="80">
        <v>58.300000000000004</v>
      </c>
      <c r="G39" s="81">
        <v>9452</v>
      </c>
      <c r="H39" s="115">
        <v>58.671632526381131</v>
      </c>
      <c r="I39" s="79">
        <v>9487</v>
      </c>
      <c r="J39" s="80">
        <v>60.017713671158347</v>
      </c>
      <c r="K39" s="81">
        <v>9551</v>
      </c>
      <c r="L39" s="115">
        <v>61.169463302164729</v>
      </c>
      <c r="M39" s="79">
        <v>9297</v>
      </c>
      <c r="N39" s="80">
        <v>60.519463611508918</v>
      </c>
      <c r="O39" s="81">
        <v>9250</v>
      </c>
      <c r="P39" s="115">
        <v>59.344325399371264</v>
      </c>
      <c r="Q39" s="79">
        <v>9314</v>
      </c>
      <c r="R39" s="80">
        <v>59.8</v>
      </c>
      <c r="S39" s="81">
        <v>9587</v>
      </c>
      <c r="T39" s="115">
        <v>61.752000000000002</v>
      </c>
      <c r="U39" s="79">
        <v>9481</v>
      </c>
      <c r="V39" s="80">
        <v>62.012</v>
      </c>
      <c r="W39" s="79">
        <v>9190</v>
      </c>
      <c r="X39" s="80">
        <f>W39/W38*100</f>
        <v>62.687585266030013</v>
      </c>
      <c r="Y39" s="79">
        <v>8892</v>
      </c>
      <c r="Z39" s="80">
        <f>Y39/Y38*100</f>
        <v>62.255828607435419</v>
      </c>
      <c r="AA39" s="79">
        <v>8346</v>
      </c>
      <c r="AB39" s="80">
        <f>AA39/AA38*100</f>
        <v>60.108030248469568</v>
      </c>
      <c r="AC39" s="79">
        <v>8469</v>
      </c>
      <c r="AD39" s="80">
        <f>AC39/AC38*100</f>
        <v>59.423238843671065</v>
      </c>
    </row>
    <row r="40" spans="1:30" ht="17.100000000000001" customHeight="1">
      <c r="A40" s="316"/>
      <c r="B40" s="198" t="s">
        <v>115</v>
      </c>
      <c r="C40" s="203">
        <v>5380</v>
      </c>
      <c r="D40" s="115">
        <v>34.5</v>
      </c>
      <c r="E40" s="79">
        <v>5682</v>
      </c>
      <c r="F40" s="80">
        <v>36</v>
      </c>
      <c r="G40" s="81">
        <v>5768</v>
      </c>
      <c r="H40" s="115">
        <v>35.803848541278711</v>
      </c>
      <c r="I40" s="79">
        <v>5414</v>
      </c>
      <c r="J40" s="80">
        <v>34.250648446890622</v>
      </c>
      <c r="K40" s="81">
        <v>5155</v>
      </c>
      <c r="L40" s="115">
        <v>33.015242730882541</v>
      </c>
      <c r="M40" s="79">
        <v>5141</v>
      </c>
      <c r="N40" s="80">
        <v>33.465694571019398</v>
      </c>
      <c r="O40" s="81">
        <v>5116</v>
      </c>
      <c r="P40" s="115">
        <v>32.82222364791172</v>
      </c>
      <c r="Q40" s="79">
        <v>5120</v>
      </c>
      <c r="R40" s="80">
        <v>32.9</v>
      </c>
      <c r="S40" s="81">
        <v>4996</v>
      </c>
      <c r="T40" s="115">
        <v>32.18</v>
      </c>
      <c r="U40" s="79">
        <v>4890</v>
      </c>
      <c r="V40" s="80">
        <v>31.984000000000002</v>
      </c>
      <c r="W40" s="79">
        <v>4605</v>
      </c>
      <c r="X40" s="80">
        <f>W40/W38*100</f>
        <v>31.41200545702592</v>
      </c>
      <c r="Y40" s="79">
        <v>4506</v>
      </c>
      <c r="Z40" s="80">
        <f>Y40/Y38*100</f>
        <v>31.547994118882588</v>
      </c>
      <c r="AA40" s="79">
        <v>4554</v>
      </c>
      <c r="AB40" s="80">
        <f>AA40/AA38*100</f>
        <v>32.7979834353619</v>
      </c>
      <c r="AC40" s="79">
        <v>4789</v>
      </c>
      <c r="AD40" s="80">
        <f>AC40/AC38*100</f>
        <v>33.602301431378052</v>
      </c>
    </row>
    <row r="41" spans="1:30" ht="17.100000000000001" customHeight="1">
      <c r="A41" s="316"/>
      <c r="B41" s="198" t="s">
        <v>116</v>
      </c>
      <c r="C41" s="204">
        <v>892</v>
      </c>
      <c r="D41" s="122">
        <v>5.7</v>
      </c>
      <c r="E41" s="79">
        <v>909</v>
      </c>
      <c r="F41" s="80">
        <v>5.6999999999999993</v>
      </c>
      <c r="G41" s="116">
        <v>890</v>
      </c>
      <c r="H41" s="122">
        <v>5.5245189323401611</v>
      </c>
      <c r="I41" s="79">
        <v>906</v>
      </c>
      <c r="J41" s="80">
        <v>5.7316378819510341</v>
      </c>
      <c r="K41" s="116">
        <v>908</v>
      </c>
      <c r="L41" s="122">
        <v>5.8152939669527344</v>
      </c>
      <c r="M41" s="79">
        <v>924</v>
      </c>
      <c r="N41" s="80">
        <v>6.0148418174716838</v>
      </c>
      <c r="O41" s="116">
        <v>1221</v>
      </c>
      <c r="P41" s="122">
        <v>7.8334509527170084</v>
      </c>
      <c r="Q41" s="79">
        <v>1144</v>
      </c>
      <c r="R41" s="80">
        <v>7.3</v>
      </c>
      <c r="S41" s="116">
        <v>942</v>
      </c>
      <c r="T41" s="122">
        <v>6.0679999999999996</v>
      </c>
      <c r="U41" s="79">
        <v>918</v>
      </c>
      <c r="V41" s="80">
        <v>6.0039999999999996</v>
      </c>
      <c r="W41" s="79">
        <v>865</v>
      </c>
      <c r="X41" s="80">
        <f>W41/W38*100</f>
        <v>5.9004092769440657</v>
      </c>
      <c r="Y41" s="79">
        <v>885</v>
      </c>
      <c r="Z41" s="80">
        <f>Y41/Y38*100</f>
        <v>6.1961772736820002</v>
      </c>
      <c r="AA41" s="79">
        <v>985</v>
      </c>
      <c r="AB41" s="80">
        <f>AA41/AA38*100</f>
        <v>7.093986316168527</v>
      </c>
      <c r="AC41" s="79">
        <v>994</v>
      </c>
      <c r="AD41" s="80">
        <f>AC41/AC38*100</f>
        <v>6.9744597249508837</v>
      </c>
    </row>
    <row r="42" spans="1:30" ht="30">
      <c r="A42" s="318" t="s">
        <v>29</v>
      </c>
      <c r="B42" s="197" t="s">
        <v>118</v>
      </c>
      <c r="C42" s="202">
        <v>37498</v>
      </c>
      <c r="D42" s="118">
        <v>100</v>
      </c>
      <c r="E42" s="275">
        <v>37924</v>
      </c>
      <c r="F42" s="276">
        <v>100</v>
      </c>
      <c r="G42" s="277">
        <v>38040</v>
      </c>
      <c r="H42" s="278">
        <v>100</v>
      </c>
      <c r="I42" s="275">
        <v>37657</v>
      </c>
      <c r="J42" s="276">
        <v>100</v>
      </c>
      <c r="K42" s="277">
        <v>36531</v>
      </c>
      <c r="L42" s="278">
        <v>100</v>
      </c>
      <c r="M42" s="275">
        <v>37007</v>
      </c>
      <c r="N42" s="276">
        <v>100</v>
      </c>
      <c r="O42" s="277">
        <v>37340</v>
      </c>
      <c r="P42" s="278">
        <v>100</v>
      </c>
      <c r="Q42" s="275">
        <v>36546</v>
      </c>
      <c r="R42" s="276">
        <v>100</v>
      </c>
      <c r="S42" s="277">
        <v>36694</v>
      </c>
      <c r="T42" s="278">
        <v>100</v>
      </c>
      <c r="U42" s="275">
        <v>36578</v>
      </c>
      <c r="V42" s="276">
        <v>100</v>
      </c>
      <c r="W42" s="75">
        <f t="shared" ref="W42:AB42" si="4">SUM(W43:W45)</f>
        <v>36459</v>
      </c>
      <c r="X42" s="276">
        <f t="shared" si="4"/>
        <v>99.999999999999986</v>
      </c>
      <c r="Y42" s="75">
        <f t="shared" si="4"/>
        <v>36679</v>
      </c>
      <c r="Z42" s="276">
        <f t="shared" si="4"/>
        <v>100</v>
      </c>
      <c r="AA42" s="75">
        <f t="shared" si="4"/>
        <v>36311</v>
      </c>
      <c r="AB42" s="276">
        <f t="shared" si="4"/>
        <v>100</v>
      </c>
      <c r="AC42" s="75">
        <f t="shared" ref="AC42:AD42" si="5">SUM(AC43:AC45)</f>
        <v>37180</v>
      </c>
      <c r="AD42" s="276">
        <f t="shared" si="5"/>
        <v>100.00000000000001</v>
      </c>
    </row>
    <row r="43" spans="1:30" ht="17.100000000000001" customHeight="1">
      <c r="A43" s="316"/>
      <c r="B43" s="198" t="s">
        <v>114</v>
      </c>
      <c r="C43" s="203">
        <v>24138</v>
      </c>
      <c r="D43" s="115">
        <v>64.400000000000006</v>
      </c>
      <c r="E43" s="79">
        <v>23775</v>
      </c>
      <c r="F43" s="80">
        <v>62.6</v>
      </c>
      <c r="G43" s="81">
        <v>24111</v>
      </c>
      <c r="H43" s="115">
        <v>63.383280757097793</v>
      </c>
      <c r="I43" s="79">
        <v>24125</v>
      </c>
      <c r="J43" s="80">
        <v>64.065114055819635</v>
      </c>
      <c r="K43" s="81">
        <v>23058</v>
      </c>
      <c r="L43" s="115">
        <v>63.118994826311905</v>
      </c>
      <c r="M43" s="79">
        <v>23139</v>
      </c>
      <c r="N43" s="80">
        <v>62.526008592968893</v>
      </c>
      <c r="O43" s="81">
        <v>23003</v>
      </c>
      <c r="P43" s="115">
        <v>61.604177825388327</v>
      </c>
      <c r="Q43" s="79">
        <v>22339</v>
      </c>
      <c r="R43" s="80">
        <v>61.1</v>
      </c>
      <c r="S43" s="81">
        <v>23285</v>
      </c>
      <c r="T43" s="115">
        <v>63.457000000000001</v>
      </c>
      <c r="U43" s="79">
        <v>23922</v>
      </c>
      <c r="V43" s="80">
        <v>65.400000000000006</v>
      </c>
      <c r="W43" s="79">
        <v>23165</v>
      </c>
      <c r="X43" s="80">
        <f>W43/W42*100</f>
        <v>63.537123892591673</v>
      </c>
      <c r="Y43" s="79">
        <v>22551</v>
      </c>
      <c r="Z43" s="80">
        <f>Y43/Y42*100</f>
        <v>61.482046947844815</v>
      </c>
      <c r="AA43" s="79">
        <v>21357</v>
      </c>
      <c r="AB43" s="80">
        <f>AA43/AA42*100</f>
        <v>58.816887444576025</v>
      </c>
      <c r="AC43" s="79">
        <v>21993</v>
      </c>
      <c r="AD43" s="80">
        <f>AC43/AC42*100</f>
        <v>59.152770306616468</v>
      </c>
    </row>
    <row r="44" spans="1:30" ht="17.100000000000001" customHeight="1">
      <c r="A44" s="316"/>
      <c r="B44" s="198" t="s">
        <v>115</v>
      </c>
      <c r="C44" s="203">
        <v>10803</v>
      </c>
      <c r="D44" s="115">
        <v>28.8</v>
      </c>
      <c r="E44" s="79">
        <v>11640</v>
      </c>
      <c r="F44" s="80">
        <v>30.799999999999997</v>
      </c>
      <c r="G44" s="81">
        <v>11570</v>
      </c>
      <c r="H44" s="115">
        <v>30.415352260778128</v>
      </c>
      <c r="I44" s="79">
        <v>11411</v>
      </c>
      <c r="J44" s="80">
        <v>30.302467004806545</v>
      </c>
      <c r="K44" s="81">
        <v>11290</v>
      </c>
      <c r="L44" s="115">
        <v>30.90525854753497</v>
      </c>
      <c r="M44" s="79">
        <v>11684</v>
      </c>
      <c r="N44" s="80">
        <v>31.572405220633936</v>
      </c>
      <c r="O44" s="81">
        <v>11653</v>
      </c>
      <c r="P44" s="115">
        <v>31.207820032137118</v>
      </c>
      <c r="Q44" s="79">
        <v>11629</v>
      </c>
      <c r="R44" s="80">
        <v>31.8</v>
      </c>
      <c r="S44" s="81">
        <v>10979</v>
      </c>
      <c r="T44" s="115">
        <v>29.92</v>
      </c>
      <c r="U44" s="79">
        <v>10251</v>
      </c>
      <c r="V44" s="80">
        <v>28.024999999999999</v>
      </c>
      <c r="W44" s="79">
        <v>10733</v>
      </c>
      <c r="X44" s="80">
        <f>W44/W42*100</f>
        <v>29.438547409418796</v>
      </c>
      <c r="Y44" s="79">
        <v>11679</v>
      </c>
      <c r="Z44" s="80">
        <f>Y44/Y42*100</f>
        <v>31.841107990948498</v>
      </c>
      <c r="AA44" s="79">
        <v>12614</v>
      </c>
      <c r="AB44" s="80">
        <f>AA44/AA42*100</f>
        <v>34.738784390405115</v>
      </c>
      <c r="AC44" s="79">
        <v>12910</v>
      </c>
      <c r="AD44" s="80">
        <f>AC44/AC42*100</f>
        <v>34.722969338353955</v>
      </c>
    </row>
    <row r="45" spans="1:30" ht="17.100000000000001" customHeight="1">
      <c r="A45" s="317"/>
      <c r="B45" s="200" t="s">
        <v>116</v>
      </c>
      <c r="C45" s="204">
        <v>2557</v>
      </c>
      <c r="D45" s="122">
        <v>6.8</v>
      </c>
      <c r="E45" s="123">
        <v>2509</v>
      </c>
      <c r="F45" s="117">
        <v>6.7</v>
      </c>
      <c r="G45" s="116">
        <v>2359</v>
      </c>
      <c r="H45" s="122">
        <v>6.20136698212408</v>
      </c>
      <c r="I45" s="123">
        <v>2121</v>
      </c>
      <c r="J45" s="117">
        <v>5.6324189393738218</v>
      </c>
      <c r="K45" s="116">
        <v>2183</v>
      </c>
      <c r="L45" s="122">
        <v>5.9757466261531302</v>
      </c>
      <c r="M45" s="123">
        <v>2184</v>
      </c>
      <c r="N45" s="117">
        <v>5.9015861863971679</v>
      </c>
      <c r="O45" s="116">
        <v>2684</v>
      </c>
      <c r="P45" s="122">
        <v>7.1880021424745575</v>
      </c>
      <c r="Q45" s="123">
        <v>2578</v>
      </c>
      <c r="R45" s="117">
        <v>7.1</v>
      </c>
      <c r="S45" s="116">
        <v>2430</v>
      </c>
      <c r="T45" s="122">
        <v>6.6219999999999999</v>
      </c>
      <c r="U45" s="123">
        <v>2405</v>
      </c>
      <c r="V45" s="117">
        <v>6.5750000000000002</v>
      </c>
      <c r="W45" s="123">
        <v>2561</v>
      </c>
      <c r="X45" s="117">
        <f>W45/W42*100</f>
        <v>7.0243286979895219</v>
      </c>
      <c r="Y45" s="123">
        <v>2449</v>
      </c>
      <c r="Z45" s="117">
        <f>Y45/Y42*100</f>
        <v>6.6768450612066852</v>
      </c>
      <c r="AA45" s="123">
        <v>2340</v>
      </c>
      <c r="AB45" s="117">
        <f>AA45/AA42*100</f>
        <v>6.4443281650188649</v>
      </c>
      <c r="AC45" s="123">
        <v>2277</v>
      </c>
      <c r="AD45" s="117">
        <f>AC45/AC42*100</f>
        <v>6.1242603550295858</v>
      </c>
    </row>
    <row r="46" spans="1:30" ht="30">
      <c r="A46" s="318" t="s">
        <v>28</v>
      </c>
      <c r="B46" s="197" t="s">
        <v>118</v>
      </c>
      <c r="C46" s="202">
        <v>6847</v>
      </c>
      <c r="D46" s="118">
        <v>100</v>
      </c>
      <c r="E46" s="275">
        <v>6798</v>
      </c>
      <c r="F46" s="276">
        <v>100</v>
      </c>
      <c r="G46" s="277">
        <v>6613</v>
      </c>
      <c r="H46" s="278">
        <v>100</v>
      </c>
      <c r="I46" s="275">
        <v>6399</v>
      </c>
      <c r="J46" s="276">
        <v>100</v>
      </c>
      <c r="K46" s="277">
        <v>6319</v>
      </c>
      <c r="L46" s="278">
        <v>100</v>
      </c>
      <c r="M46" s="275">
        <v>6127</v>
      </c>
      <c r="N46" s="276">
        <v>100</v>
      </c>
      <c r="O46" s="277">
        <v>6394</v>
      </c>
      <c r="P46" s="278">
        <v>100</v>
      </c>
      <c r="Q46" s="275">
        <v>6256</v>
      </c>
      <c r="R46" s="276">
        <v>100</v>
      </c>
      <c r="S46" s="277">
        <v>6337</v>
      </c>
      <c r="T46" s="278">
        <v>100</v>
      </c>
      <c r="U46" s="275">
        <v>6061</v>
      </c>
      <c r="V46" s="276">
        <v>100</v>
      </c>
      <c r="W46" s="75">
        <f t="shared" ref="W46:AB46" si="6">SUM(W47:W49)</f>
        <v>6245</v>
      </c>
      <c r="X46" s="276">
        <f t="shared" si="6"/>
        <v>100</v>
      </c>
      <c r="Y46" s="75">
        <f t="shared" si="6"/>
        <v>6282</v>
      </c>
      <c r="Z46" s="276">
        <f t="shared" si="6"/>
        <v>100</v>
      </c>
      <c r="AA46" s="75">
        <f t="shared" si="6"/>
        <v>6204</v>
      </c>
      <c r="AB46" s="276">
        <f t="shared" si="6"/>
        <v>99.999999999999986</v>
      </c>
      <c r="AC46" s="75">
        <f t="shared" ref="AC46:AD46" si="7">SUM(AC47:AC49)</f>
        <v>6427</v>
      </c>
      <c r="AD46" s="276">
        <f t="shared" si="7"/>
        <v>100</v>
      </c>
    </row>
    <row r="47" spans="1:30" ht="17.100000000000001" customHeight="1">
      <c r="A47" s="316"/>
      <c r="B47" s="198" t="s">
        <v>114</v>
      </c>
      <c r="C47" s="203">
        <v>3229</v>
      </c>
      <c r="D47" s="115">
        <v>47.2</v>
      </c>
      <c r="E47" s="79">
        <v>3207</v>
      </c>
      <c r="F47" s="80">
        <v>47.2</v>
      </c>
      <c r="G47" s="81">
        <v>3151</v>
      </c>
      <c r="H47" s="115">
        <v>47.648570996521997</v>
      </c>
      <c r="I47" s="79">
        <v>3015</v>
      </c>
      <c r="J47" s="80">
        <v>47.116736990154713</v>
      </c>
      <c r="K47" s="81">
        <v>3031</v>
      </c>
      <c r="L47" s="115">
        <v>47.966450387719576</v>
      </c>
      <c r="M47" s="79">
        <v>2864</v>
      </c>
      <c r="N47" s="80">
        <v>46.743920352537948</v>
      </c>
      <c r="O47" s="81">
        <v>3023</v>
      </c>
      <c r="P47" s="115">
        <v>47.278698780106346</v>
      </c>
      <c r="Q47" s="79">
        <v>2987</v>
      </c>
      <c r="R47" s="80">
        <v>47.7</v>
      </c>
      <c r="S47" s="81">
        <v>3141</v>
      </c>
      <c r="T47" s="115">
        <v>49.566000000000003</v>
      </c>
      <c r="U47" s="79">
        <v>3213</v>
      </c>
      <c r="V47" s="80">
        <v>53.011000000000003</v>
      </c>
      <c r="W47" s="79">
        <v>3246</v>
      </c>
      <c r="X47" s="80">
        <f>W47/W46*100</f>
        <v>51.97758206565252</v>
      </c>
      <c r="Y47" s="79">
        <v>3231</v>
      </c>
      <c r="Z47" s="80">
        <f>Y47/Y46*100</f>
        <v>51.432664756446989</v>
      </c>
      <c r="AA47" s="79">
        <v>3060</v>
      </c>
      <c r="AB47" s="80">
        <f>AA47/AA46*100</f>
        <v>49.323017408123789</v>
      </c>
      <c r="AC47" s="79">
        <v>3219</v>
      </c>
      <c r="AD47" s="80">
        <f>AC47/AC46*100</f>
        <v>50.085576474249258</v>
      </c>
    </row>
    <row r="48" spans="1:30" ht="17.100000000000001" customHeight="1">
      <c r="A48" s="316"/>
      <c r="B48" s="198" t="s">
        <v>115</v>
      </c>
      <c r="C48" s="203">
        <v>2533</v>
      </c>
      <c r="D48" s="115">
        <v>37</v>
      </c>
      <c r="E48" s="79">
        <v>2609</v>
      </c>
      <c r="F48" s="80">
        <v>38.4</v>
      </c>
      <c r="G48" s="81">
        <v>2575</v>
      </c>
      <c r="H48" s="115">
        <v>38.938454559201574</v>
      </c>
      <c r="I48" s="79">
        <v>2454</v>
      </c>
      <c r="J48" s="80">
        <v>38.349742147210506</v>
      </c>
      <c r="K48" s="81">
        <v>2375</v>
      </c>
      <c r="L48" s="115">
        <v>37.585060927361923</v>
      </c>
      <c r="M48" s="79">
        <v>2305</v>
      </c>
      <c r="N48" s="80">
        <v>37.620368859148037</v>
      </c>
      <c r="O48" s="81">
        <v>2345</v>
      </c>
      <c r="P48" s="115">
        <v>36.675007819831087</v>
      </c>
      <c r="Q48" s="79">
        <v>2293</v>
      </c>
      <c r="R48" s="80">
        <v>36.700000000000003</v>
      </c>
      <c r="S48" s="81">
        <v>2255</v>
      </c>
      <c r="T48" s="115">
        <v>35.585000000000001</v>
      </c>
      <c r="U48" s="79">
        <v>1951</v>
      </c>
      <c r="V48" s="80">
        <v>32.189</v>
      </c>
      <c r="W48" s="79">
        <v>2099</v>
      </c>
      <c r="X48" s="80">
        <f>W48/W46*100</f>
        <v>33.610888710968773</v>
      </c>
      <c r="Y48" s="79">
        <v>2178</v>
      </c>
      <c r="Z48" s="80">
        <f>Y48/Y46*100</f>
        <v>34.670487106017191</v>
      </c>
      <c r="AA48" s="79">
        <v>2386</v>
      </c>
      <c r="AB48" s="80">
        <f>AA48/AA46*100</f>
        <v>38.459058671824629</v>
      </c>
      <c r="AC48" s="79">
        <v>2433</v>
      </c>
      <c r="AD48" s="80">
        <f>AC48/AC46*100</f>
        <v>37.855920336082157</v>
      </c>
    </row>
    <row r="49" spans="1:30" ht="17.100000000000001" customHeight="1" thickBot="1">
      <c r="A49" s="326"/>
      <c r="B49" s="201" t="s">
        <v>116</v>
      </c>
      <c r="C49" s="205">
        <v>1085</v>
      </c>
      <c r="D49" s="125">
        <v>15.8</v>
      </c>
      <c r="E49" s="108">
        <v>982</v>
      </c>
      <c r="F49" s="109">
        <v>14.399999999999999</v>
      </c>
      <c r="G49" s="110">
        <v>887</v>
      </c>
      <c r="H49" s="125">
        <v>13.412974444276426</v>
      </c>
      <c r="I49" s="108">
        <v>930</v>
      </c>
      <c r="J49" s="109">
        <v>14.533520862634786</v>
      </c>
      <c r="K49" s="110">
        <v>913</v>
      </c>
      <c r="L49" s="125">
        <v>14.4484886849185</v>
      </c>
      <c r="M49" s="108">
        <v>958</v>
      </c>
      <c r="N49" s="109">
        <v>15.63571078831402</v>
      </c>
      <c r="O49" s="110">
        <v>1026</v>
      </c>
      <c r="P49" s="125">
        <v>16.046293400062559</v>
      </c>
      <c r="Q49" s="108">
        <v>976</v>
      </c>
      <c r="R49" s="109">
        <v>15.6</v>
      </c>
      <c r="S49" s="110">
        <v>941</v>
      </c>
      <c r="T49" s="125">
        <v>14.849</v>
      </c>
      <c r="U49" s="108">
        <v>897</v>
      </c>
      <c r="V49" s="109">
        <v>14.8</v>
      </c>
      <c r="W49" s="108">
        <v>900</v>
      </c>
      <c r="X49" s="109">
        <f>W49/W46*100</f>
        <v>14.411529223378702</v>
      </c>
      <c r="Y49" s="108">
        <v>873</v>
      </c>
      <c r="Z49" s="109">
        <f>Y49/Y46*100</f>
        <v>13.896848137535816</v>
      </c>
      <c r="AA49" s="108">
        <v>758</v>
      </c>
      <c r="AB49" s="109">
        <f>AA49/AA46*100</f>
        <v>12.217923920051579</v>
      </c>
      <c r="AC49" s="108">
        <v>775</v>
      </c>
      <c r="AD49" s="109">
        <f>AC49/AC46*100</f>
        <v>12.058503189668587</v>
      </c>
    </row>
    <row r="50" spans="1:30" ht="30.75" thickTop="1">
      <c r="A50" s="316" t="s">
        <v>19</v>
      </c>
      <c r="B50" s="199" t="s">
        <v>118</v>
      </c>
      <c r="C50" s="107">
        <v>279999</v>
      </c>
      <c r="D50" s="222">
        <v>100</v>
      </c>
      <c r="E50" s="280">
        <v>283582</v>
      </c>
      <c r="F50" s="281">
        <v>100</v>
      </c>
      <c r="G50" s="149">
        <v>282148</v>
      </c>
      <c r="H50" s="282">
        <v>100</v>
      </c>
      <c r="I50" s="280">
        <v>273431</v>
      </c>
      <c r="J50" s="281">
        <v>100</v>
      </c>
      <c r="K50" s="149">
        <v>266197</v>
      </c>
      <c r="L50" s="282">
        <v>100</v>
      </c>
      <c r="M50" s="280">
        <v>263689</v>
      </c>
      <c r="N50" s="281">
        <v>100</v>
      </c>
      <c r="O50" s="149">
        <v>263766</v>
      </c>
      <c r="P50" s="282">
        <v>100</v>
      </c>
      <c r="Q50" s="280">
        <v>258445</v>
      </c>
      <c r="R50" s="281">
        <v>100</v>
      </c>
      <c r="S50" s="149">
        <v>250259</v>
      </c>
      <c r="T50" s="282">
        <v>100</v>
      </c>
      <c r="U50" s="280">
        <v>243223</v>
      </c>
      <c r="V50" s="281">
        <v>100</v>
      </c>
      <c r="W50" s="280">
        <f t="shared" ref="W50:AB50" si="8">SUM(W51:W53)</f>
        <v>241997</v>
      </c>
      <c r="X50" s="88">
        <f t="shared" si="8"/>
        <v>100</v>
      </c>
      <c r="Y50" s="280">
        <f t="shared" si="8"/>
        <v>243215</v>
      </c>
      <c r="Z50" s="88">
        <f t="shared" si="8"/>
        <v>100</v>
      </c>
      <c r="AA50" s="280">
        <f>SUM(AA51:AA53)</f>
        <v>239696</v>
      </c>
      <c r="AB50" s="88">
        <f t="shared" si="8"/>
        <v>99.999999999999986</v>
      </c>
      <c r="AC50" s="280">
        <f>SUM(AC51:AC53)</f>
        <v>243457</v>
      </c>
      <c r="AD50" s="88">
        <f t="shared" ref="AD50" si="9">SUM(AD51:AD53)</f>
        <v>100.00000000000001</v>
      </c>
    </row>
    <row r="51" spans="1:30" ht="17.100000000000001" customHeight="1">
      <c r="A51" s="316"/>
      <c r="B51" s="198" t="s">
        <v>114</v>
      </c>
      <c r="C51" s="203">
        <v>138139</v>
      </c>
      <c r="D51" s="115">
        <v>49.3</v>
      </c>
      <c r="E51" s="79">
        <v>137357</v>
      </c>
      <c r="F51" s="80">
        <v>48.4</v>
      </c>
      <c r="G51" s="81">
        <v>136904</v>
      </c>
      <c r="H51" s="115">
        <v>48.522052256262668</v>
      </c>
      <c r="I51" s="79">
        <v>136087</v>
      </c>
      <c r="J51" s="80">
        <v>49.770143107401864</v>
      </c>
      <c r="K51" s="81">
        <v>133300</v>
      </c>
      <c r="L51" s="115">
        <v>50.075695819261682</v>
      </c>
      <c r="M51" s="79">
        <v>131931</v>
      </c>
      <c r="N51" s="80">
        <v>50.032803795380168</v>
      </c>
      <c r="O51" s="81">
        <v>130973</v>
      </c>
      <c r="P51" s="115">
        <v>49.654997232395381</v>
      </c>
      <c r="Q51" s="79">
        <v>129755</v>
      </c>
      <c r="R51" s="80">
        <v>50.2</v>
      </c>
      <c r="S51" s="81">
        <v>131773</v>
      </c>
      <c r="T51" s="115">
        <v>52.655000000000001</v>
      </c>
      <c r="U51" s="79">
        <v>132166</v>
      </c>
      <c r="V51" s="80">
        <v>54.338999999999999</v>
      </c>
      <c r="W51" s="79">
        <v>130009</v>
      </c>
      <c r="X51" s="80">
        <f>W51/W50*100</f>
        <v>53.723393265205765</v>
      </c>
      <c r="Y51" s="79">
        <v>128444</v>
      </c>
      <c r="Z51" s="80">
        <f>Y51/Y50*100</f>
        <v>52.810887486380366</v>
      </c>
      <c r="AA51" s="79">
        <v>121477</v>
      </c>
      <c r="AB51" s="80">
        <f>AA51/AA50*100</f>
        <v>50.679610840397835</v>
      </c>
      <c r="AC51" s="79">
        <v>125005</v>
      </c>
      <c r="AD51" s="80">
        <f>AC51/AC50*100</f>
        <v>51.345822876319026</v>
      </c>
    </row>
    <row r="52" spans="1:30" ht="17.100000000000001" customHeight="1">
      <c r="A52" s="316"/>
      <c r="B52" s="198" t="s">
        <v>115</v>
      </c>
      <c r="C52" s="107">
        <v>113127</v>
      </c>
      <c r="D52" s="222">
        <v>40.4</v>
      </c>
      <c r="E52" s="105">
        <v>120177</v>
      </c>
      <c r="F52" s="106">
        <v>42.4</v>
      </c>
      <c r="G52" s="107">
        <v>120610</v>
      </c>
      <c r="H52" s="222">
        <v>42.747068914186883</v>
      </c>
      <c r="I52" s="105">
        <v>113440</v>
      </c>
      <c r="J52" s="106">
        <v>41.487614791300182</v>
      </c>
      <c r="K52" s="107">
        <v>108856</v>
      </c>
      <c r="L52" s="222">
        <v>40.893022836470735</v>
      </c>
      <c r="M52" s="105">
        <v>107415</v>
      </c>
      <c r="N52" s="106">
        <v>40.735487638847282</v>
      </c>
      <c r="O52" s="107">
        <v>103804</v>
      </c>
      <c r="P52" s="222">
        <v>39.354579437835049</v>
      </c>
      <c r="Q52" s="105">
        <v>100842</v>
      </c>
      <c r="R52" s="106">
        <v>39</v>
      </c>
      <c r="S52" s="107">
        <v>93577</v>
      </c>
      <c r="T52" s="222">
        <v>37.392000000000003</v>
      </c>
      <c r="U52" s="105">
        <v>88174</v>
      </c>
      <c r="V52" s="106">
        <v>36.252000000000002</v>
      </c>
      <c r="W52" s="105">
        <v>90030</v>
      </c>
      <c r="X52" s="80">
        <f>W52/W50*100</f>
        <v>37.202940532320653</v>
      </c>
      <c r="Y52" s="105">
        <v>94187</v>
      </c>
      <c r="Z52" s="80">
        <f>Y52/Y50*100</f>
        <v>38.725818720062492</v>
      </c>
      <c r="AA52" s="105">
        <v>96921</v>
      </c>
      <c r="AB52" s="80">
        <f>AA52/AA50*100</f>
        <v>40.434967625659169</v>
      </c>
      <c r="AC52" s="105">
        <v>96743</v>
      </c>
      <c r="AD52" s="80">
        <f>AC52/AC50*100</f>
        <v>39.737202052107762</v>
      </c>
    </row>
    <row r="53" spans="1:30" ht="17.100000000000001" customHeight="1">
      <c r="A53" s="317"/>
      <c r="B53" s="200" t="s">
        <v>116</v>
      </c>
      <c r="C53" s="94">
        <v>28733</v>
      </c>
      <c r="D53" s="223">
        <v>10.3</v>
      </c>
      <c r="E53" s="112">
        <v>26048</v>
      </c>
      <c r="F53" s="95">
        <v>9.1999999999999993</v>
      </c>
      <c r="G53" s="94">
        <v>24634</v>
      </c>
      <c r="H53" s="223">
        <v>8.7308788295504485</v>
      </c>
      <c r="I53" s="112">
        <v>23904</v>
      </c>
      <c r="J53" s="95">
        <v>8.7422421012979505</v>
      </c>
      <c r="K53" s="94">
        <v>24041</v>
      </c>
      <c r="L53" s="223">
        <v>9.0312813442675921</v>
      </c>
      <c r="M53" s="112">
        <v>24343</v>
      </c>
      <c r="N53" s="95">
        <v>9.2317085657725571</v>
      </c>
      <c r="O53" s="94">
        <v>28989</v>
      </c>
      <c r="P53" s="223">
        <v>10.99042332976957</v>
      </c>
      <c r="Q53" s="112">
        <v>27848</v>
      </c>
      <c r="R53" s="95">
        <v>10.8</v>
      </c>
      <c r="S53" s="94">
        <v>24909</v>
      </c>
      <c r="T53" s="223">
        <v>9.9529999999999994</v>
      </c>
      <c r="U53" s="112">
        <v>22883</v>
      </c>
      <c r="V53" s="95">
        <v>9.4079999999999995</v>
      </c>
      <c r="W53" s="112">
        <v>21958</v>
      </c>
      <c r="X53" s="117">
        <f>W53/W50*100</f>
        <v>9.0736662024735857</v>
      </c>
      <c r="Y53" s="112">
        <v>20584</v>
      </c>
      <c r="Z53" s="117">
        <f>Y53/Y50*100</f>
        <v>8.4632937935571402</v>
      </c>
      <c r="AA53" s="112">
        <v>21298</v>
      </c>
      <c r="AB53" s="117">
        <f>AA53/AA50*100</f>
        <v>8.8854215339429938</v>
      </c>
      <c r="AC53" s="112">
        <v>21709</v>
      </c>
      <c r="AD53" s="117">
        <f>AC53/AC50*100</f>
        <v>8.9169750715732139</v>
      </c>
    </row>
    <row r="54" spans="1:30" s="6" customFormat="1">
      <c r="A54" s="219"/>
      <c r="B54" s="220"/>
      <c r="C54" s="29"/>
      <c r="D54" s="221"/>
      <c r="E54" s="29"/>
      <c r="F54" s="221"/>
      <c r="G54" s="29"/>
      <c r="H54" s="221"/>
      <c r="I54" s="29"/>
      <c r="J54" s="221"/>
      <c r="K54" s="29"/>
      <c r="L54" s="221"/>
      <c r="M54" s="29"/>
      <c r="N54" s="221"/>
      <c r="O54" s="29"/>
      <c r="P54" s="221"/>
      <c r="Q54" s="29"/>
      <c r="R54" s="221"/>
      <c r="S54" s="29"/>
      <c r="T54" s="221"/>
      <c r="U54" s="29"/>
      <c r="V54" s="221"/>
      <c r="W54" s="29"/>
      <c r="X54" s="65"/>
    </row>
    <row r="55" spans="1:30" s="6" customFormat="1">
      <c r="A55" s="219"/>
      <c r="B55" s="220"/>
      <c r="C55" s="29"/>
      <c r="D55" s="221"/>
      <c r="E55" s="29"/>
      <c r="F55" s="221"/>
      <c r="G55" s="29"/>
      <c r="H55" s="221"/>
      <c r="I55" s="29"/>
      <c r="J55" s="221"/>
      <c r="K55" s="29"/>
      <c r="L55" s="221"/>
      <c r="M55" s="29"/>
      <c r="N55" s="221"/>
      <c r="O55" s="29"/>
      <c r="P55" s="221"/>
      <c r="Q55" s="29"/>
      <c r="R55" s="221"/>
      <c r="S55" s="29"/>
      <c r="T55" s="221"/>
      <c r="U55" s="29"/>
      <c r="V55" s="221"/>
      <c r="W55" s="29"/>
      <c r="X55" s="65"/>
    </row>
    <row r="56" spans="1:30" s="6" customFormat="1">
      <c r="A56" s="219"/>
      <c r="B56" s="220"/>
      <c r="C56" s="29"/>
      <c r="D56" s="221"/>
      <c r="E56" s="29"/>
      <c r="F56" s="221"/>
      <c r="G56" s="29"/>
      <c r="H56" s="221"/>
      <c r="I56" s="29"/>
      <c r="J56" s="221"/>
      <c r="K56" s="29"/>
      <c r="L56" s="221"/>
      <c r="M56" s="29"/>
      <c r="N56" s="221"/>
      <c r="O56" s="29"/>
      <c r="P56" s="221"/>
      <c r="Q56" s="29"/>
      <c r="R56" s="221"/>
      <c r="S56" s="29"/>
      <c r="T56" s="221"/>
      <c r="U56" s="29"/>
      <c r="V56" s="221"/>
      <c r="W56" s="29"/>
      <c r="X56" s="65"/>
    </row>
    <row r="57" spans="1:30" s="6" customFormat="1">
      <c r="A57" s="219"/>
      <c r="B57" s="220"/>
      <c r="C57" s="29"/>
      <c r="D57" s="221"/>
      <c r="E57" s="29"/>
      <c r="F57" s="221"/>
      <c r="G57" s="29"/>
      <c r="H57" s="221"/>
      <c r="I57" s="29"/>
      <c r="J57" s="221"/>
      <c r="K57" s="29"/>
      <c r="L57" s="221"/>
      <c r="M57" s="29"/>
      <c r="N57" s="221"/>
      <c r="O57" s="29"/>
      <c r="P57" s="221"/>
      <c r="Q57" s="29"/>
      <c r="R57" s="221"/>
      <c r="S57" s="29"/>
      <c r="T57" s="221"/>
      <c r="U57" s="29"/>
      <c r="V57" s="221"/>
      <c r="W57" s="29"/>
      <c r="X57" s="65"/>
    </row>
    <row r="58" spans="1:30">
      <c r="A58" s="323" t="s">
        <v>20</v>
      </c>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row>
    <row r="59" spans="1:30">
      <c r="A59" s="314" t="s">
        <v>183</v>
      </c>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row>
    <row r="60" spans="1:30">
      <c r="A60" s="314"/>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row>
    <row r="61" spans="1:30">
      <c r="A61" s="314"/>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row>
    <row r="62" spans="1:30">
      <c r="A62" s="314"/>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row>
    <row r="63" spans="1:30">
      <c r="A63" s="314"/>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row>
    <row r="64" spans="1:30">
      <c r="A64" s="314"/>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row>
    <row r="65" spans="1:30">
      <c r="A65" s="314"/>
      <c r="B65" s="314"/>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row>
    <row r="66" spans="1:30">
      <c r="A66" s="314"/>
      <c r="B66" s="314"/>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row>
    <row r="68" spans="1:30">
      <c r="A68" s="13" t="s">
        <v>21</v>
      </c>
      <c r="B68" s="13"/>
      <c r="C68" s="13"/>
    </row>
  </sheetData>
  <mergeCells count="55">
    <mergeCell ref="U15:AD15"/>
    <mergeCell ref="A13:AD13"/>
    <mergeCell ref="A9:AD12"/>
    <mergeCell ref="A8:AD8"/>
    <mergeCell ref="A4:AD7"/>
    <mergeCell ref="AC16:AD16"/>
    <mergeCell ref="AC32:AD32"/>
    <mergeCell ref="A59:AD66"/>
    <mergeCell ref="A58:AD58"/>
    <mergeCell ref="V31:AD31"/>
    <mergeCell ref="A3:AD3"/>
    <mergeCell ref="A1:AD1"/>
    <mergeCell ref="A38:A41"/>
    <mergeCell ref="A42:A45"/>
    <mergeCell ref="A46:A49"/>
    <mergeCell ref="W16:X16"/>
    <mergeCell ref="W32:X32"/>
    <mergeCell ref="U16:V16"/>
    <mergeCell ref="M16:N16"/>
    <mergeCell ref="O16:P16"/>
    <mergeCell ref="Q16:R16"/>
    <mergeCell ref="S16:T16"/>
    <mergeCell ref="M32:N32"/>
    <mergeCell ref="O32:P32"/>
    <mergeCell ref="Q32:R32"/>
    <mergeCell ref="S32:T32"/>
    <mergeCell ref="G16:H16"/>
    <mergeCell ref="I16:J16"/>
    <mergeCell ref="U32:V32"/>
    <mergeCell ref="A18:B18"/>
    <mergeCell ref="A19:B19"/>
    <mergeCell ref="A20:B20"/>
    <mergeCell ref="A21:B21"/>
    <mergeCell ref="A23:B23"/>
    <mergeCell ref="A28:B28"/>
    <mergeCell ref="C32:D32"/>
    <mergeCell ref="E32:F32"/>
    <mergeCell ref="G32:H32"/>
    <mergeCell ref="I32:J32"/>
    <mergeCell ref="K32:L32"/>
    <mergeCell ref="A50:A53"/>
    <mergeCell ref="A34:A37"/>
    <mergeCell ref="Y16:Z16"/>
    <mergeCell ref="AA16:AB16"/>
    <mergeCell ref="Y32:Z32"/>
    <mergeCell ref="AA32:AB32"/>
    <mergeCell ref="A27:B27"/>
    <mergeCell ref="A32:B33"/>
    <mergeCell ref="K16:L16"/>
    <mergeCell ref="A24:B24"/>
    <mergeCell ref="A26:B26"/>
    <mergeCell ref="C16:D16"/>
    <mergeCell ref="E16:F16"/>
    <mergeCell ref="A22:B22"/>
    <mergeCell ref="A25:B25"/>
  </mergeCells>
  <hyperlinks>
    <hyperlink ref="A68" location="Titelseite!A1" display="zurück zum Inhaltsverzeichnis" xr:uid="{00000000-0004-0000-0400-000000000000}"/>
  </hyperlinks>
  <pageMargins left="0.7" right="0.7" top="0.78740157499999996" bottom="0.78740157499999996" header="0.3" footer="0.3"/>
  <pageSetup paperSize="9" orientation="portrait" horizontalDpi="4294967293" r:id="rId1"/>
  <ignoredErrors>
    <ignoredError sqref="Y18:AB27 AA35:AA49 AC18:AC28 AB35:AB37 AC35:AC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6"/>
  <sheetViews>
    <sheetView zoomScaleNormal="100" workbookViewId="0">
      <selection sqref="A1:AD1"/>
    </sheetView>
  </sheetViews>
  <sheetFormatPr baseColWidth="10" defaultRowHeight="15"/>
  <cols>
    <col min="1" max="1" width="12.5703125" customWidth="1"/>
    <col min="2" max="2" width="36.140625" customWidth="1"/>
    <col min="3" max="6" width="11.7109375" hidden="1" customWidth="1"/>
    <col min="7" max="10" width="9.7109375" hidden="1" customWidth="1"/>
    <col min="11" max="44" width="9.7109375" customWidth="1"/>
  </cols>
  <sheetData>
    <row r="1" spans="1:30" ht="18.75">
      <c r="A1" s="315" t="s">
        <v>45</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row>
    <row r="3" spans="1:30"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row>
    <row r="4" spans="1:30" ht="15" customHeight="1">
      <c r="A4" s="332" t="s">
        <v>76</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row>
    <row r="5" spans="1:30">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row>
    <row r="8" spans="1:30"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row>
    <row r="9" spans="1:30">
      <c r="A9" s="349" t="s">
        <v>63</v>
      </c>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row>
    <row r="10" spans="1:30">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row>
    <row r="11" spans="1:30">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row>
    <row r="12" spans="1:30">
      <c r="A12" s="34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row>
    <row r="13" spans="1:30"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row>
    <row r="14" spans="1:30" s="6" customFormat="1" ht="15.75">
      <c r="A14" s="5"/>
      <c r="B14" s="5"/>
      <c r="C14" s="5"/>
      <c r="D14" s="5"/>
      <c r="E14" s="5"/>
      <c r="F14" s="5"/>
      <c r="G14" s="5"/>
      <c r="H14" s="5"/>
      <c r="I14" s="5"/>
      <c r="J14" s="5"/>
      <c r="K14" s="5"/>
      <c r="L14" s="5"/>
      <c r="M14" s="5"/>
    </row>
    <row r="15" spans="1:30">
      <c r="A15" s="341" t="s">
        <v>144</v>
      </c>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row>
    <row r="16" spans="1:30">
      <c r="A16" s="343"/>
      <c r="B16" s="344"/>
      <c r="C16" s="310">
        <v>2010</v>
      </c>
      <c r="D16" s="311"/>
      <c r="E16" s="310">
        <v>2011</v>
      </c>
      <c r="F16" s="311"/>
      <c r="G16" s="310">
        <v>2012</v>
      </c>
      <c r="H16" s="311"/>
      <c r="I16" s="310">
        <v>2013</v>
      </c>
      <c r="J16" s="311"/>
      <c r="K16" s="310">
        <v>2014</v>
      </c>
      <c r="L16" s="311"/>
      <c r="M16" s="310">
        <v>2015</v>
      </c>
      <c r="N16" s="311"/>
      <c r="O16" s="310">
        <v>2016</v>
      </c>
      <c r="P16" s="311"/>
      <c r="Q16" s="310">
        <v>2017</v>
      </c>
      <c r="R16" s="311"/>
      <c r="S16" s="310">
        <v>2018</v>
      </c>
      <c r="T16" s="311"/>
      <c r="U16" s="310">
        <v>2019</v>
      </c>
      <c r="V16" s="311"/>
      <c r="W16" s="310">
        <v>2020</v>
      </c>
      <c r="X16" s="311"/>
      <c r="Y16" s="310">
        <v>2021</v>
      </c>
      <c r="Z16" s="311"/>
      <c r="AA16" s="310">
        <v>2022</v>
      </c>
      <c r="AB16" s="311"/>
      <c r="AC16" s="310">
        <v>2023</v>
      </c>
      <c r="AD16" s="311"/>
    </row>
    <row r="17" spans="1:30" ht="30">
      <c r="A17" s="345"/>
      <c r="B17" s="346"/>
      <c r="C17" s="93" t="s">
        <v>22</v>
      </c>
      <c r="D17" s="151" t="s">
        <v>41</v>
      </c>
      <c r="E17" s="91" t="s">
        <v>22</v>
      </c>
      <c r="F17" s="151" t="s">
        <v>41</v>
      </c>
      <c r="G17" s="91" t="s">
        <v>22</v>
      </c>
      <c r="H17" s="151" t="s">
        <v>41</v>
      </c>
      <c r="I17" s="91" t="s">
        <v>22</v>
      </c>
      <c r="J17" s="151" t="s">
        <v>41</v>
      </c>
      <c r="K17" s="93" t="s">
        <v>22</v>
      </c>
      <c r="L17" s="151" t="s">
        <v>41</v>
      </c>
      <c r="M17" s="91" t="s">
        <v>22</v>
      </c>
      <c r="N17" s="151" t="s">
        <v>41</v>
      </c>
      <c r="O17" s="91" t="s">
        <v>22</v>
      </c>
      <c r="P17" s="147" t="s">
        <v>41</v>
      </c>
      <c r="Q17" s="91" t="s">
        <v>22</v>
      </c>
      <c r="R17" s="151" t="s">
        <v>41</v>
      </c>
      <c r="S17" s="91" t="s">
        <v>22</v>
      </c>
      <c r="T17" s="147" t="s">
        <v>41</v>
      </c>
      <c r="U17" s="91" t="s">
        <v>22</v>
      </c>
      <c r="V17" s="151" t="s">
        <v>41</v>
      </c>
      <c r="W17" s="91" t="s">
        <v>22</v>
      </c>
      <c r="X17" s="151" t="s">
        <v>41</v>
      </c>
      <c r="Y17" s="91" t="s">
        <v>22</v>
      </c>
      <c r="Z17" s="151" t="s">
        <v>41</v>
      </c>
      <c r="AA17" s="91" t="s">
        <v>22</v>
      </c>
      <c r="AB17" s="151" t="s">
        <v>41</v>
      </c>
      <c r="AC17" s="91" t="s">
        <v>22</v>
      </c>
      <c r="AD17" s="151" t="s">
        <v>41</v>
      </c>
    </row>
    <row r="18" spans="1:30" ht="30">
      <c r="A18" s="318" t="s">
        <v>30</v>
      </c>
      <c r="B18" s="236" t="s">
        <v>119</v>
      </c>
      <c r="C18" s="224">
        <f t="shared" ref="C18:T18" si="0">SUM(C19:C22)</f>
        <v>4851</v>
      </c>
      <c r="D18" s="118">
        <f t="shared" si="0"/>
        <v>99.999999999999986</v>
      </c>
      <c r="E18" s="225">
        <f t="shared" si="0"/>
        <v>4700</v>
      </c>
      <c r="F18" s="120">
        <f t="shared" si="0"/>
        <v>100</v>
      </c>
      <c r="G18" s="224">
        <f t="shared" si="0"/>
        <v>4743</v>
      </c>
      <c r="H18" s="118">
        <f t="shared" si="0"/>
        <v>100.00000000000001</v>
      </c>
      <c r="I18" s="225">
        <f t="shared" si="0"/>
        <v>4940</v>
      </c>
      <c r="J18" s="120">
        <f t="shared" si="0"/>
        <v>100</v>
      </c>
      <c r="K18" s="224">
        <f t="shared" si="0"/>
        <v>4900</v>
      </c>
      <c r="L18" s="118">
        <f t="shared" si="0"/>
        <v>100</v>
      </c>
      <c r="M18" s="225">
        <f t="shared" si="0"/>
        <v>4528</v>
      </c>
      <c r="N18" s="120">
        <f t="shared" si="0"/>
        <v>100</v>
      </c>
      <c r="O18" s="224">
        <f t="shared" si="0"/>
        <v>5139</v>
      </c>
      <c r="P18" s="118">
        <f t="shared" si="0"/>
        <v>100.00000000000001</v>
      </c>
      <c r="Q18" s="119">
        <f t="shared" si="0"/>
        <v>5010</v>
      </c>
      <c r="R18" s="120">
        <f t="shared" si="0"/>
        <v>100</v>
      </c>
      <c r="S18" s="224">
        <f t="shared" si="0"/>
        <v>5062</v>
      </c>
      <c r="T18" s="118">
        <f t="shared" si="0"/>
        <v>100</v>
      </c>
      <c r="U18" s="225">
        <v>4921</v>
      </c>
      <c r="V18" s="120">
        <f>SUM(V19:V22)</f>
        <v>100</v>
      </c>
      <c r="W18" s="224">
        <v>4869</v>
      </c>
      <c r="X18" s="120">
        <f>SUM(X19:X22)</f>
        <v>100</v>
      </c>
      <c r="Y18" s="267">
        <f>SUM(Y19:Y22)</f>
        <v>4884</v>
      </c>
      <c r="Z18" s="120">
        <f>SUM(Z19:Z22)</f>
        <v>100.00000000000001</v>
      </c>
      <c r="AA18" s="267">
        <f>SUM(AA19:AA22)</f>
        <v>4324</v>
      </c>
      <c r="AB18" s="120">
        <f>SUM(AB19:AB22)</f>
        <v>100</v>
      </c>
      <c r="AC18" s="267">
        <f>SUM(AC19:AC22)</f>
        <v>4640</v>
      </c>
      <c r="AD18" s="120">
        <f>SUM(AD19:AD22)</f>
        <v>100</v>
      </c>
    </row>
    <row r="19" spans="1:30" ht="15.95" customHeight="1">
      <c r="A19" s="316"/>
      <c r="B19" s="226" t="s">
        <v>120</v>
      </c>
      <c r="C19" s="227">
        <v>2212</v>
      </c>
      <c r="D19" s="222">
        <f>C19/C18*100</f>
        <v>45.5988455988456</v>
      </c>
      <c r="E19" s="228">
        <v>2215</v>
      </c>
      <c r="F19" s="106">
        <f>E19/E18*100</f>
        <v>47.127659574468083</v>
      </c>
      <c r="G19" s="227">
        <v>1947</v>
      </c>
      <c r="H19" s="222">
        <f>G19/G18*100</f>
        <v>41.049968374446557</v>
      </c>
      <c r="I19" s="228">
        <v>2188</v>
      </c>
      <c r="J19" s="106">
        <f>I19/I18*100</f>
        <v>44.291497975708502</v>
      </c>
      <c r="K19" s="227">
        <v>2156</v>
      </c>
      <c r="L19" s="222">
        <f>K19/K18*100</f>
        <v>44</v>
      </c>
      <c r="M19" s="228">
        <v>1993</v>
      </c>
      <c r="N19" s="106">
        <f>M19/M18*100</f>
        <v>44.015017667844525</v>
      </c>
      <c r="O19" s="227">
        <v>2526</v>
      </c>
      <c r="P19" s="222">
        <f>O19/O18*100</f>
        <v>49.153531815528311</v>
      </c>
      <c r="Q19" s="57">
        <v>2508</v>
      </c>
      <c r="R19" s="106">
        <f>Q19/Q18*100</f>
        <v>50.059880239520957</v>
      </c>
      <c r="S19" s="208">
        <v>2590</v>
      </c>
      <c r="T19" s="222">
        <f>S19/S18*100</f>
        <v>51.165547214539707</v>
      </c>
      <c r="U19" s="229">
        <v>2464</v>
      </c>
      <c r="V19" s="106">
        <f>U19/U18*100</f>
        <v>50.071123755334277</v>
      </c>
      <c r="W19" s="230">
        <v>2563</v>
      </c>
      <c r="X19" s="106">
        <f>W19/W18*100</f>
        <v>52.639145615116043</v>
      </c>
      <c r="Y19" s="230">
        <v>2448</v>
      </c>
      <c r="Z19" s="106">
        <f>Y19/Y18*100</f>
        <v>50.122850122850124</v>
      </c>
      <c r="AA19" s="230">
        <v>2323</v>
      </c>
      <c r="AB19" s="106">
        <f>AA19/AA18*100</f>
        <v>53.723404255319153</v>
      </c>
      <c r="AC19" s="230">
        <v>2211</v>
      </c>
      <c r="AD19" s="106">
        <f>AC19/AC18*100</f>
        <v>47.650862068965516</v>
      </c>
    </row>
    <row r="20" spans="1:30" ht="15.95" customHeight="1">
      <c r="A20" s="316"/>
      <c r="B20" s="226" t="s">
        <v>121</v>
      </c>
      <c r="C20" s="114">
        <v>1359</v>
      </c>
      <c r="D20" s="115">
        <f>C20/C18*100</f>
        <v>28.014842300556587</v>
      </c>
      <c r="E20" s="231">
        <v>1308</v>
      </c>
      <c r="F20" s="80">
        <f>E20/E18*100</f>
        <v>27.829787234042552</v>
      </c>
      <c r="G20" s="232">
        <v>1546</v>
      </c>
      <c r="H20" s="115">
        <f>G20/G18*100</f>
        <v>32.59540375289901</v>
      </c>
      <c r="I20" s="231">
        <v>1665</v>
      </c>
      <c r="J20" s="80">
        <f>I20/I18*100</f>
        <v>33.704453441295549</v>
      </c>
      <c r="K20" s="232">
        <v>1758</v>
      </c>
      <c r="L20" s="115">
        <f>K20/K18*100</f>
        <v>35.877551020408163</v>
      </c>
      <c r="M20" s="231">
        <v>1649</v>
      </c>
      <c r="N20" s="80">
        <f>M20/M18*100</f>
        <v>36.417844522968196</v>
      </c>
      <c r="O20" s="232">
        <v>1600</v>
      </c>
      <c r="P20" s="115">
        <f>O20/O18*100</f>
        <v>31.134461957579298</v>
      </c>
      <c r="Q20" s="79">
        <v>1552</v>
      </c>
      <c r="R20" s="80">
        <f>Q20/Q18*100</f>
        <v>30.97804391217565</v>
      </c>
      <c r="S20" s="232">
        <v>1542</v>
      </c>
      <c r="T20" s="115">
        <f>S20/S18*100</f>
        <v>30.462267878308968</v>
      </c>
      <c r="U20" s="231">
        <v>1457</v>
      </c>
      <c r="V20" s="80">
        <f>U20/U18*100</f>
        <v>29.607803292013816</v>
      </c>
      <c r="W20" s="232">
        <v>1536</v>
      </c>
      <c r="X20" s="80">
        <f>W20/W18*100</f>
        <v>31.54651879235983</v>
      </c>
      <c r="Y20" s="232">
        <v>1610</v>
      </c>
      <c r="Z20" s="80">
        <f>Y20/Y18*100</f>
        <v>32.964782964782962</v>
      </c>
      <c r="AA20" s="232">
        <v>1186</v>
      </c>
      <c r="AB20" s="80">
        <f>AA20/AA18*100</f>
        <v>27.42830712303423</v>
      </c>
      <c r="AC20" s="232">
        <v>1499</v>
      </c>
      <c r="AD20" s="80">
        <f>AC20/AC18*100</f>
        <v>32.306034482758619</v>
      </c>
    </row>
    <row r="21" spans="1:30" ht="15.95" customHeight="1">
      <c r="A21" s="316"/>
      <c r="B21" s="226" t="s">
        <v>122</v>
      </c>
      <c r="C21" s="114">
        <v>779</v>
      </c>
      <c r="D21" s="115">
        <f>C21/C18*100</f>
        <v>16.058544629973202</v>
      </c>
      <c r="E21" s="231">
        <v>625</v>
      </c>
      <c r="F21" s="80">
        <f>E21/E18*100</f>
        <v>13.297872340425531</v>
      </c>
      <c r="G21" s="232">
        <v>603</v>
      </c>
      <c r="H21" s="115">
        <f>G21/G18*100</f>
        <v>12.7134724857685</v>
      </c>
      <c r="I21" s="231">
        <v>530</v>
      </c>
      <c r="J21" s="80">
        <f>I21/I18*100</f>
        <v>10.728744939271255</v>
      </c>
      <c r="K21" s="232">
        <v>496</v>
      </c>
      <c r="L21" s="115">
        <f>K21/K18*100</f>
        <v>10.122448979591837</v>
      </c>
      <c r="M21" s="231">
        <v>456</v>
      </c>
      <c r="N21" s="80">
        <f>M21/M18*100</f>
        <v>10.070671378091872</v>
      </c>
      <c r="O21" s="232">
        <v>511</v>
      </c>
      <c r="P21" s="115">
        <f>O21/O18*100</f>
        <v>9.9435687877018868</v>
      </c>
      <c r="Q21" s="79">
        <v>441</v>
      </c>
      <c r="R21" s="80">
        <f>Q21/Q18*100</f>
        <v>8.8023952095808369</v>
      </c>
      <c r="S21" s="232">
        <v>475</v>
      </c>
      <c r="T21" s="115">
        <f>S21/S18*100</f>
        <v>9.3836428289213742</v>
      </c>
      <c r="U21" s="231">
        <v>435</v>
      </c>
      <c r="V21" s="80">
        <f>U21/U18*100</f>
        <v>8.8396667344035773</v>
      </c>
      <c r="W21" s="232">
        <v>412</v>
      </c>
      <c r="X21" s="80">
        <f>W21/W18*100</f>
        <v>8.4616964469090163</v>
      </c>
      <c r="Y21" s="232">
        <v>315</v>
      </c>
      <c r="Z21" s="80">
        <f>Y21/Y18*100</f>
        <v>6.4496314496314504</v>
      </c>
      <c r="AA21" s="232">
        <v>381</v>
      </c>
      <c r="AB21" s="80">
        <f>AA21/AA18*100</f>
        <v>8.8112858464384818</v>
      </c>
      <c r="AC21" s="232">
        <v>410</v>
      </c>
      <c r="AD21" s="80">
        <f>AC21/AC18*100</f>
        <v>8.8362068965517242</v>
      </c>
    </row>
    <row r="22" spans="1:30" ht="15.95" customHeight="1">
      <c r="A22" s="317"/>
      <c r="B22" s="233" t="s">
        <v>123</v>
      </c>
      <c r="C22" s="121">
        <v>501</v>
      </c>
      <c r="D22" s="122">
        <f>C22/C18*100</f>
        <v>10.327767470624613</v>
      </c>
      <c r="E22" s="234">
        <v>552</v>
      </c>
      <c r="F22" s="117">
        <f>E22/E18*100</f>
        <v>11.74468085106383</v>
      </c>
      <c r="G22" s="235">
        <v>647</v>
      </c>
      <c r="H22" s="122">
        <f>G22/G18*100</f>
        <v>13.641155386885936</v>
      </c>
      <c r="I22" s="234">
        <v>557</v>
      </c>
      <c r="J22" s="117">
        <f>I22/I18*100</f>
        <v>11.275303643724696</v>
      </c>
      <c r="K22" s="235">
        <v>490</v>
      </c>
      <c r="L22" s="122">
        <f>K22/K18*100</f>
        <v>10</v>
      </c>
      <c r="M22" s="234">
        <v>430</v>
      </c>
      <c r="N22" s="117">
        <f>M22/M18*100</f>
        <v>9.4964664310954063</v>
      </c>
      <c r="O22" s="235">
        <v>502</v>
      </c>
      <c r="P22" s="122">
        <f>O22/O18*100</f>
        <v>9.7684374391905049</v>
      </c>
      <c r="Q22" s="123">
        <v>509</v>
      </c>
      <c r="R22" s="117">
        <f>Q22/Q18*100</f>
        <v>10.159680638722556</v>
      </c>
      <c r="S22" s="235">
        <v>455</v>
      </c>
      <c r="T22" s="122">
        <f>S22/S18*100</f>
        <v>8.9885420782299477</v>
      </c>
      <c r="U22" s="234">
        <v>565</v>
      </c>
      <c r="V22" s="117">
        <f>U22/U18*100</f>
        <v>11.481406218248322</v>
      </c>
      <c r="W22" s="211">
        <f>W18-W19-W20-W21</f>
        <v>358</v>
      </c>
      <c r="X22" s="117">
        <f>W22/W18*100</f>
        <v>7.3526391456151154</v>
      </c>
      <c r="Y22" s="211">
        <v>511</v>
      </c>
      <c r="Z22" s="117">
        <f>Y22/Y18*100</f>
        <v>10.462735462735463</v>
      </c>
      <c r="AA22" s="211">
        <v>434</v>
      </c>
      <c r="AB22" s="117">
        <f>AA22/AA18*100</f>
        <v>10.037002775208141</v>
      </c>
      <c r="AC22" s="211">
        <v>520</v>
      </c>
      <c r="AD22" s="117">
        <f>AC22/AC18*100</f>
        <v>11.206896551724139</v>
      </c>
    </row>
    <row r="23" spans="1:30" ht="30">
      <c r="A23" s="316" t="s">
        <v>72</v>
      </c>
      <c r="B23" s="236" t="s">
        <v>119</v>
      </c>
      <c r="C23" s="232">
        <f t="shared" ref="C23:T23" si="1">SUM(C24:C27)</f>
        <v>5070</v>
      </c>
      <c r="D23" s="115">
        <f t="shared" si="1"/>
        <v>100</v>
      </c>
      <c r="E23" s="231">
        <f t="shared" si="1"/>
        <v>4836</v>
      </c>
      <c r="F23" s="80">
        <f t="shared" si="1"/>
        <v>100</v>
      </c>
      <c r="G23" s="232">
        <f t="shared" si="1"/>
        <v>4560</v>
      </c>
      <c r="H23" s="115">
        <f t="shared" si="1"/>
        <v>99.999999999999986</v>
      </c>
      <c r="I23" s="231">
        <f t="shared" si="1"/>
        <v>5192</v>
      </c>
      <c r="J23" s="80">
        <f t="shared" si="1"/>
        <v>100</v>
      </c>
      <c r="K23" s="232">
        <f t="shared" si="1"/>
        <v>4983</v>
      </c>
      <c r="L23" s="115">
        <f t="shared" si="1"/>
        <v>99.999999999999986</v>
      </c>
      <c r="M23" s="231">
        <f t="shared" si="1"/>
        <v>4811</v>
      </c>
      <c r="N23" s="80">
        <f t="shared" si="1"/>
        <v>100</v>
      </c>
      <c r="O23" s="232">
        <f t="shared" si="1"/>
        <v>5072</v>
      </c>
      <c r="P23" s="115">
        <f t="shared" si="1"/>
        <v>100</v>
      </c>
      <c r="Q23" s="79">
        <f t="shared" si="1"/>
        <v>5207</v>
      </c>
      <c r="R23" s="80">
        <f t="shared" si="1"/>
        <v>100.00000000000001</v>
      </c>
      <c r="S23" s="232">
        <f t="shared" si="1"/>
        <v>5219</v>
      </c>
      <c r="T23" s="115">
        <f t="shared" si="1"/>
        <v>100.00000000000001</v>
      </c>
      <c r="U23" s="231">
        <v>5024</v>
      </c>
      <c r="V23" s="80">
        <f>SUM(V24:V27)</f>
        <v>100</v>
      </c>
      <c r="W23" s="232">
        <v>5049</v>
      </c>
      <c r="X23" s="80">
        <f>SUM(X24:X27)</f>
        <v>100</v>
      </c>
      <c r="Y23" s="208">
        <f>SUM(Y24:Y27)</f>
        <v>4964</v>
      </c>
      <c r="Z23" s="80">
        <f>SUM(Z24:Z27)</f>
        <v>100</v>
      </c>
      <c r="AA23" s="208">
        <f>SUM(AA24:AA27)</f>
        <v>5010</v>
      </c>
      <c r="AB23" s="80">
        <f>SUM(AB24:AB27)</f>
        <v>100.00000000000001</v>
      </c>
      <c r="AC23" s="208">
        <f>SUM(AC24:AC27)</f>
        <v>4381</v>
      </c>
      <c r="AD23" s="80">
        <f>SUM(AD24:AD27)</f>
        <v>100</v>
      </c>
    </row>
    <row r="24" spans="1:30" ht="15.95" customHeight="1">
      <c r="A24" s="316"/>
      <c r="B24" s="226" t="s">
        <v>75</v>
      </c>
      <c r="C24" s="114">
        <v>2546</v>
      </c>
      <c r="D24" s="222">
        <f>C24/C23*100</f>
        <v>50.216962524654832</v>
      </c>
      <c r="E24" s="231">
        <v>2559</v>
      </c>
      <c r="F24" s="106">
        <f>E24/E23*100</f>
        <v>52.915632754342433</v>
      </c>
      <c r="G24" s="232">
        <v>2201</v>
      </c>
      <c r="H24" s="222">
        <f>G24/G23*100</f>
        <v>48.267543859649123</v>
      </c>
      <c r="I24" s="231">
        <v>2541</v>
      </c>
      <c r="J24" s="106">
        <f>I24/I23*100</f>
        <v>48.940677966101696</v>
      </c>
      <c r="K24" s="232">
        <v>2474</v>
      </c>
      <c r="L24" s="222">
        <f>K24/K23*100</f>
        <v>49.648805940196667</v>
      </c>
      <c r="M24" s="231">
        <v>2575</v>
      </c>
      <c r="N24" s="106">
        <f>M24/M23*100</f>
        <v>53.523176054874241</v>
      </c>
      <c r="O24" s="232">
        <v>2739</v>
      </c>
      <c r="P24" s="222">
        <f>O24/O23*100</f>
        <v>54.002365930599375</v>
      </c>
      <c r="Q24" s="79">
        <v>2927</v>
      </c>
      <c r="R24" s="106">
        <f>Q24/Q23*100</f>
        <v>56.212790474361441</v>
      </c>
      <c r="S24" s="232">
        <v>2803</v>
      </c>
      <c r="T24" s="222">
        <f>S24/S23*100</f>
        <v>53.707606821230122</v>
      </c>
      <c r="U24" s="231">
        <v>2788</v>
      </c>
      <c r="V24" s="106">
        <f>U24/U23*100</f>
        <v>55.49363057324841</v>
      </c>
      <c r="W24" s="232">
        <v>2765</v>
      </c>
      <c r="X24" s="106">
        <f>W24/W23*100</f>
        <v>54.763319469201818</v>
      </c>
      <c r="Y24" s="232">
        <v>2583</v>
      </c>
      <c r="Z24" s="106">
        <f>Y24/Y23*100</f>
        <v>52.034649476228843</v>
      </c>
      <c r="AA24" s="232">
        <v>2724</v>
      </c>
      <c r="AB24" s="106">
        <f>AA24/AA23*100</f>
        <v>54.371257485029943</v>
      </c>
      <c r="AC24" s="232">
        <v>2399</v>
      </c>
      <c r="AD24" s="106">
        <f>AC24/AC23*100</f>
        <v>54.759187400136952</v>
      </c>
    </row>
    <row r="25" spans="1:30" ht="15.95" customHeight="1">
      <c r="A25" s="316"/>
      <c r="B25" s="226" t="s">
        <v>39</v>
      </c>
      <c r="C25" s="114">
        <v>1442</v>
      </c>
      <c r="D25" s="115">
        <f>C25/C23*100</f>
        <v>28.441814595660748</v>
      </c>
      <c r="E25" s="231">
        <v>1496</v>
      </c>
      <c r="F25" s="80">
        <f>E25/E23*100</f>
        <v>30.934656741108352</v>
      </c>
      <c r="G25" s="232">
        <v>1510</v>
      </c>
      <c r="H25" s="115">
        <f>G25/G23*100</f>
        <v>33.114035087719294</v>
      </c>
      <c r="I25" s="231">
        <v>1846</v>
      </c>
      <c r="J25" s="80">
        <f>I25/I23*100</f>
        <v>35.554699537750381</v>
      </c>
      <c r="K25" s="232">
        <v>1790</v>
      </c>
      <c r="L25" s="115">
        <f>K25/K23*100</f>
        <v>35.922135259883603</v>
      </c>
      <c r="M25" s="231">
        <v>1604</v>
      </c>
      <c r="N25" s="80">
        <f>M25/M23*100</f>
        <v>33.34026189981293</v>
      </c>
      <c r="O25" s="232">
        <v>1591</v>
      </c>
      <c r="P25" s="115">
        <f>O25/O23*100</f>
        <v>31.368296529968454</v>
      </c>
      <c r="Q25" s="79">
        <v>1581</v>
      </c>
      <c r="R25" s="80">
        <f>Q25/Q23*100</f>
        <v>30.362972921067794</v>
      </c>
      <c r="S25" s="232">
        <v>1588</v>
      </c>
      <c r="T25" s="115">
        <f>S25/S23*100</f>
        <v>30.427284920482851</v>
      </c>
      <c r="U25" s="231">
        <v>1496</v>
      </c>
      <c r="V25" s="80">
        <f>U25/U23*100</f>
        <v>29.777070063694268</v>
      </c>
      <c r="W25" s="232">
        <v>1494</v>
      </c>
      <c r="X25" s="80">
        <f>W25/W23*100</f>
        <v>29.590017825311943</v>
      </c>
      <c r="Y25" s="232">
        <v>1590</v>
      </c>
      <c r="Z25" s="80">
        <f>Y25/Y23*100</f>
        <v>32.030620467365026</v>
      </c>
      <c r="AA25" s="232">
        <v>1429</v>
      </c>
      <c r="AB25" s="80">
        <f>AA25/AA23*100</f>
        <v>28.522954091816366</v>
      </c>
      <c r="AC25" s="232">
        <v>1155</v>
      </c>
      <c r="AD25" s="80">
        <f>AC25/AC23*100</f>
        <v>26.363843871262272</v>
      </c>
    </row>
    <row r="26" spans="1:30" ht="15.95" customHeight="1">
      <c r="A26" s="316"/>
      <c r="B26" s="226" t="s">
        <v>40</v>
      </c>
      <c r="C26" s="114">
        <v>584</v>
      </c>
      <c r="D26" s="115">
        <f>C26/C23*100</f>
        <v>11.518737672583827</v>
      </c>
      <c r="E26" s="231">
        <v>427</v>
      </c>
      <c r="F26" s="80">
        <f>E26/E23*100</f>
        <v>8.8296112489660885</v>
      </c>
      <c r="G26" s="232">
        <v>410</v>
      </c>
      <c r="H26" s="115">
        <f>G26/G23*100</f>
        <v>8.9912280701754383</v>
      </c>
      <c r="I26" s="231">
        <v>447</v>
      </c>
      <c r="J26" s="80">
        <f>I26/I23*100</f>
        <v>8.6093990755007699</v>
      </c>
      <c r="K26" s="232">
        <v>383</v>
      </c>
      <c r="L26" s="115">
        <f>K26/K23*100</f>
        <v>7.6861328516957652</v>
      </c>
      <c r="M26" s="231">
        <v>371</v>
      </c>
      <c r="N26" s="80">
        <f>M26/M23*100</f>
        <v>7.7114944917896482</v>
      </c>
      <c r="O26" s="232">
        <v>382</v>
      </c>
      <c r="P26" s="115">
        <f>O26/O23*100</f>
        <v>7.5315457413249218</v>
      </c>
      <c r="Q26" s="79">
        <v>328</v>
      </c>
      <c r="R26" s="80">
        <f>Q26/Q23*100</f>
        <v>6.2992125984251963</v>
      </c>
      <c r="S26" s="232">
        <v>408</v>
      </c>
      <c r="T26" s="115">
        <f>S26/S23*100</f>
        <v>7.8175895765472303</v>
      </c>
      <c r="U26" s="231">
        <v>381</v>
      </c>
      <c r="V26" s="80">
        <f>U26/U23*100</f>
        <v>7.5835987261146505</v>
      </c>
      <c r="W26" s="232">
        <v>418</v>
      </c>
      <c r="X26" s="80">
        <f>W26/W23*100</f>
        <v>8.2788671023965144</v>
      </c>
      <c r="Y26" s="232">
        <v>331</v>
      </c>
      <c r="Z26" s="80">
        <f>Y26/Y23*100</f>
        <v>6.6680096696212736</v>
      </c>
      <c r="AA26" s="232">
        <v>325</v>
      </c>
      <c r="AB26" s="80">
        <f>AA26/AA23*100</f>
        <v>6.487025948103792</v>
      </c>
      <c r="AC26" s="232">
        <v>282</v>
      </c>
      <c r="AD26" s="80">
        <f>AC26/AC23*100</f>
        <v>6.4368865555809176</v>
      </c>
    </row>
    <row r="27" spans="1:30" ht="15.95" customHeight="1">
      <c r="A27" s="316"/>
      <c r="B27" s="226" t="s">
        <v>38</v>
      </c>
      <c r="C27" s="114">
        <v>498</v>
      </c>
      <c r="D27" s="115">
        <f>C27/C23*100</f>
        <v>9.8224852071005913</v>
      </c>
      <c r="E27" s="231">
        <v>354</v>
      </c>
      <c r="F27" s="80">
        <f>E27/E23*100</f>
        <v>7.3200992555831261</v>
      </c>
      <c r="G27" s="232">
        <v>439</v>
      </c>
      <c r="H27" s="115">
        <f>G27/G23*100</f>
        <v>9.6271929824561404</v>
      </c>
      <c r="I27" s="231">
        <v>358</v>
      </c>
      <c r="J27" s="80">
        <f>I27/I23*100</f>
        <v>6.8952234206471497</v>
      </c>
      <c r="K27" s="232">
        <v>336</v>
      </c>
      <c r="L27" s="115">
        <f>K27/K23*100</f>
        <v>6.7429259482239612</v>
      </c>
      <c r="M27" s="231">
        <v>261</v>
      </c>
      <c r="N27" s="80">
        <f>M27/M23*100</f>
        <v>5.425067553523176</v>
      </c>
      <c r="O27" s="232">
        <v>360</v>
      </c>
      <c r="P27" s="115">
        <f>O27/O23*100</f>
        <v>7.0977917981072558</v>
      </c>
      <c r="Q27" s="79">
        <v>371</v>
      </c>
      <c r="R27" s="80">
        <f>Q27/Q23*100</f>
        <v>7.1250240061455736</v>
      </c>
      <c r="S27" s="232">
        <v>420</v>
      </c>
      <c r="T27" s="115">
        <f>S27/S23*100</f>
        <v>8.0475186817397972</v>
      </c>
      <c r="U27" s="231">
        <v>359</v>
      </c>
      <c r="V27" s="80">
        <f>U27/U23*100</f>
        <v>7.1457006369426761</v>
      </c>
      <c r="W27" s="208">
        <f>W23-W24-W25-W26</f>
        <v>372</v>
      </c>
      <c r="X27" s="80">
        <f>W27/W23*100</f>
        <v>7.3677956030897205</v>
      </c>
      <c r="Y27" s="208">
        <v>460</v>
      </c>
      <c r="Z27" s="80">
        <f>Y27/Y23*100</f>
        <v>9.2667203867848507</v>
      </c>
      <c r="AA27" s="208">
        <v>532</v>
      </c>
      <c r="AB27" s="80">
        <f>AA27/AA23*100</f>
        <v>10.6187624750499</v>
      </c>
      <c r="AC27" s="208">
        <v>545</v>
      </c>
      <c r="AD27" s="80">
        <f>AC27/AC23*100</f>
        <v>12.440082173019858</v>
      </c>
    </row>
    <row r="28" spans="1:30" ht="30">
      <c r="A28" s="318" t="s">
        <v>29</v>
      </c>
      <c r="B28" s="236" t="s">
        <v>119</v>
      </c>
      <c r="C28" s="224">
        <f t="shared" ref="C28:T28" si="2">SUM(C29:C32)</f>
        <v>11990</v>
      </c>
      <c r="D28" s="118">
        <f t="shared" si="2"/>
        <v>100</v>
      </c>
      <c r="E28" s="225">
        <f t="shared" si="2"/>
        <v>11556</v>
      </c>
      <c r="F28" s="120">
        <f t="shared" si="2"/>
        <v>100</v>
      </c>
      <c r="G28" s="224">
        <f t="shared" si="2"/>
        <v>11534</v>
      </c>
      <c r="H28" s="118">
        <f t="shared" si="2"/>
        <v>100</v>
      </c>
      <c r="I28" s="225">
        <f t="shared" si="2"/>
        <v>12101</v>
      </c>
      <c r="J28" s="120">
        <f t="shared" si="2"/>
        <v>100.00000000000001</v>
      </c>
      <c r="K28" s="224">
        <f t="shared" si="2"/>
        <v>11818</v>
      </c>
      <c r="L28" s="118">
        <f t="shared" si="2"/>
        <v>99.999999999999986</v>
      </c>
      <c r="M28" s="225">
        <f t="shared" si="2"/>
        <v>11422</v>
      </c>
      <c r="N28" s="120">
        <f t="shared" si="2"/>
        <v>100</v>
      </c>
      <c r="O28" s="224">
        <f t="shared" si="2"/>
        <v>12208</v>
      </c>
      <c r="P28" s="118">
        <f t="shared" si="2"/>
        <v>100</v>
      </c>
      <c r="Q28" s="119">
        <f t="shared" si="2"/>
        <v>12514</v>
      </c>
      <c r="R28" s="120">
        <f t="shared" si="2"/>
        <v>99.999999999999986</v>
      </c>
      <c r="S28" s="224">
        <f t="shared" si="2"/>
        <v>12376</v>
      </c>
      <c r="T28" s="118">
        <f t="shared" si="2"/>
        <v>99.999999999999986</v>
      </c>
      <c r="U28" s="225">
        <v>12350</v>
      </c>
      <c r="V28" s="120">
        <f>SUM(V29:V32)</f>
        <v>100</v>
      </c>
      <c r="W28" s="224">
        <v>12172</v>
      </c>
      <c r="X28" s="120">
        <f>SUM(X29:X32)</f>
        <v>100.00000000000001</v>
      </c>
      <c r="Y28" s="267">
        <f>SUM(Y29:Y32)</f>
        <v>12114</v>
      </c>
      <c r="Z28" s="120">
        <f>SUM(Z29:Z32)</f>
        <v>100.00000000000001</v>
      </c>
      <c r="AA28" s="267">
        <f>SUM(AA29:AA32)</f>
        <v>12394</v>
      </c>
      <c r="AB28" s="120">
        <f>SUM(AB29:AB32)</f>
        <v>100</v>
      </c>
      <c r="AC28" s="267">
        <f>SUM(AC29:AC32)</f>
        <v>12332</v>
      </c>
      <c r="AD28" s="120">
        <f>SUM(AD29:AD32)</f>
        <v>100</v>
      </c>
    </row>
    <row r="29" spans="1:30" ht="15.95" customHeight="1">
      <c r="A29" s="316"/>
      <c r="B29" s="226" t="s">
        <v>75</v>
      </c>
      <c r="C29" s="114">
        <v>6569</v>
      </c>
      <c r="D29" s="222">
        <f>C29/C28*100</f>
        <v>54.787322768974143</v>
      </c>
      <c r="E29" s="231">
        <v>6486</v>
      </c>
      <c r="F29" s="106">
        <f>E29/E28*100</f>
        <v>56.126687435098653</v>
      </c>
      <c r="G29" s="232">
        <v>5970</v>
      </c>
      <c r="H29" s="222">
        <f>G29/G28*100</f>
        <v>51.76001387203052</v>
      </c>
      <c r="I29" s="231">
        <v>6610</v>
      </c>
      <c r="J29" s="106">
        <f>I29/I28*100</f>
        <v>54.623584827700192</v>
      </c>
      <c r="K29" s="232">
        <v>6599</v>
      </c>
      <c r="L29" s="222">
        <f>K29/K28*100</f>
        <v>55.838551362328644</v>
      </c>
      <c r="M29" s="231">
        <v>6574</v>
      </c>
      <c r="N29" s="106">
        <f>M29/M28*100</f>
        <v>57.55559446681842</v>
      </c>
      <c r="O29" s="232">
        <v>7055</v>
      </c>
      <c r="P29" s="222">
        <f>O29/O28*100</f>
        <v>57.789973787680204</v>
      </c>
      <c r="Q29" s="79">
        <v>7385</v>
      </c>
      <c r="R29" s="106">
        <f>Q29/Q28*100</f>
        <v>59.013904427041709</v>
      </c>
      <c r="S29" s="232">
        <v>7081</v>
      </c>
      <c r="T29" s="222">
        <f>S29/S28*100</f>
        <v>57.215578539107945</v>
      </c>
      <c r="U29" s="231">
        <v>7030</v>
      </c>
      <c r="V29" s="106">
        <f>U29/U28*100</f>
        <v>56.92307692307692</v>
      </c>
      <c r="W29" s="232">
        <v>7031</v>
      </c>
      <c r="X29" s="106">
        <f>W29/W28*100</f>
        <v>57.763720013144926</v>
      </c>
      <c r="Y29" s="232">
        <v>7178</v>
      </c>
      <c r="Z29" s="106">
        <f>Y29/Y28*100</f>
        <v>59.253755984810965</v>
      </c>
      <c r="AA29" s="232">
        <v>7371</v>
      </c>
      <c r="AB29" s="106">
        <f>AA29/AA28*100</f>
        <v>59.472325318702602</v>
      </c>
      <c r="AC29" s="232">
        <v>6627</v>
      </c>
      <c r="AD29" s="106">
        <f>AC29/AC28*100</f>
        <v>53.738241972105094</v>
      </c>
    </row>
    <row r="30" spans="1:30" ht="15.95" customHeight="1">
      <c r="A30" s="316"/>
      <c r="B30" s="226" t="s">
        <v>39</v>
      </c>
      <c r="C30" s="114">
        <v>2930</v>
      </c>
      <c r="D30" s="115">
        <f>C30/C28*100</f>
        <v>24.437030859049209</v>
      </c>
      <c r="E30" s="231">
        <v>2920</v>
      </c>
      <c r="F30" s="80">
        <f>E30/E28*100</f>
        <v>25.268258913118725</v>
      </c>
      <c r="G30" s="232">
        <v>3212</v>
      </c>
      <c r="H30" s="115">
        <f>G30/G28*100</f>
        <v>27.848101265822784</v>
      </c>
      <c r="I30" s="231">
        <v>3366</v>
      </c>
      <c r="J30" s="80">
        <f>I30/I28*100</f>
        <v>27.815882984877284</v>
      </c>
      <c r="K30" s="232">
        <v>3620</v>
      </c>
      <c r="L30" s="115">
        <f>K30/K28*100</f>
        <v>30.631240480622779</v>
      </c>
      <c r="M30" s="231">
        <v>3225</v>
      </c>
      <c r="N30" s="80">
        <f>M30/M28*100</f>
        <v>28.234985116441951</v>
      </c>
      <c r="O30" s="232">
        <v>3338</v>
      </c>
      <c r="P30" s="115">
        <f>O30/O28*100</f>
        <v>27.342726081258188</v>
      </c>
      <c r="Q30" s="79">
        <v>3302</v>
      </c>
      <c r="R30" s="80">
        <f>Q30/Q28*100</f>
        <v>26.38644717915934</v>
      </c>
      <c r="S30" s="232">
        <v>3408</v>
      </c>
      <c r="T30" s="115">
        <f>S30/S28*100</f>
        <v>27.537168713639304</v>
      </c>
      <c r="U30" s="231">
        <v>3421</v>
      </c>
      <c r="V30" s="80">
        <f>U30/U28*100</f>
        <v>27.700404858299592</v>
      </c>
      <c r="W30" s="232">
        <v>3366</v>
      </c>
      <c r="X30" s="80">
        <f>W30/W28*100</f>
        <v>27.653631284916202</v>
      </c>
      <c r="Y30" s="232">
        <v>3132</v>
      </c>
      <c r="Z30" s="80">
        <f>Y30/Y28*100</f>
        <v>25.854383358098072</v>
      </c>
      <c r="AA30" s="232">
        <v>2775</v>
      </c>
      <c r="AB30" s="80">
        <f>AA30/AA28*100</f>
        <v>22.389866064224627</v>
      </c>
      <c r="AC30" s="232">
        <v>3487</v>
      </c>
      <c r="AD30" s="80">
        <f>AC30/AC28*100</f>
        <v>28.276029841063899</v>
      </c>
    </row>
    <row r="31" spans="1:30" ht="15.95" customHeight="1">
      <c r="A31" s="316"/>
      <c r="B31" s="226" t="s">
        <v>40</v>
      </c>
      <c r="C31" s="114">
        <v>1457</v>
      </c>
      <c r="D31" s="115">
        <f>C31/C28*100</f>
        <v>12.151793160967472</v>
      </c>
      <c r="E31" s="231">
        <v>1301</v>
      </c>
      <c r="F31" s="80">
        <f>E31/E28*100</f>
        <v>11.25822083766009</v>
      </c>
      <c r="G31" s="232">
        <v>1333</v>
      </c>
      <c r="H31" s="115">
        <f>G31/G28*100</f>
        <v>11.557135425697936</v>
      </c>
      <c r="I31" s="231">
        <v>1257</v>
      </c>
      <c r="J31" s="80">
        <f>I31/I28*100</f>
        <v>10.387571275101232</v>
      </c>
      <c r="K31" s="232">
        <v>1036</v>
      </c>
      <c r="L31" s="115">
        <f>K31/K28*100</f>
        <v>8.7662887121340329</v>
      </c>
      <c r="M31" s="231">
        <v>1068</v>
      </c>
      <c r="N31" s="80">
        <f>M31/M28*100</f>
        <v>9.3503764664682194</v>
      </c>
      <c r="O31" s="232">
        <v>950</v>
      </c>
      <c r="P31" s="115">
        <f>O31/O28*100</f>
        <v>7.7817824377457407</v>
      </c>
      <c r="Q31" s="79">
        <v>984</v>
      </c>
      <c r="R31" s="80">
        <f>Q31/Q28*100</f>
        <v>7.8631932235895787</v>
      </c>
      <c r="S31" s="232">
        <v>1043</v>
      </c>
      <c r="T31" s="115">
        <f>S31/S28*100</f>
        <v>8.4276018099547514</v>
      </c>
      <c r="U31" s="231">
        <v>1145</v>
      </c>
      <c r="V31" s="80">
        <f>U31/U28*100</f>
        <v>9.2712550607287447</v>
      </c>
      <c r="W31" s="232">
        <v>1100</v>
      </c>
      <c r="X31" s="80">
        <f>W31/W28*100</f>
        <v>9.0371344068353601</v>
      </c>
      <c r="Y31" s="232">
        <v>1038</v>
      </c>
      <c r="Z31" s="80">
        <f>Y31/Y28*100</f>
        <v>8.5685983159980186</v>
      </c>
      <c r="AA31" s="232">
        <v>1162</v>
      </c>
      <c r="AB31" s="80">
        <f>AA31/AA28*100</f>
        <v>9.3755042762627081</v>
      </c>
      <c r="AC31" s="232">
        <v>884</v>
      </c>
      <c r="AD31" s="80">
        <f>AC31/AC28*100</f>
        <v>7.1683425235160554</v>
      </c>
    </row>
    <row r="32" spans="1:30" ht="15.95" customHeight="1">
      <c r="A32" s="317"/>
      <c r="B32" s="233" t="s">
        <v>38</v>
      </c>
      <c r="C32" s="121">
        <v>1034</v>
      </c>
      <c r="D32" s="122">
        <f>C32/C28*100</f>
        <v>8.623853211009175</v>
      </c>
      <c r="E32" s="234">
        <v>849</v>
      </c>
      <c r="F32" s="117">
        <f>E32/E28*100</f>
        <v>7.3468328141225339</v>
      </c>
      <c r="G32" s="235">
        <v>1019</v>
      </c>
      <c r="H32" s="122">
        <f>G32/G28*100</f>
        <v>8.8347494364487602</v>
      </c>
      <c r="I32" s="234">
        <v>868</v>
      </c>
      <c r="J32" s="117">
        <f>I32/I28*100</f>
        <v>7.1729609123212956</v>
      </c>
      <c r="K32" s="235">
        <v>563</v>
      </c>
      <c r="L32" s="122">
        <f>K32/K28*100</f>
        <v>4.7639194449145368</v>
      </c>
      <c r="M32" s="234">
        <v>555</v>
      </c>
      <c r="N32" s="117">
        <f>M32/M28*100</f>
        <v>4.8590439502714062</v>
      </c>
      <c r="O32" s="235">
        <v>865</v>
      </c>
      <c r="P32" s="122">
        <f>O32/O28*100</f>
        <v>7.0855176933158583</v>
      </c>
      <c r="Q32" s="123">
        <v>843</v>
      </c>
      <c r="R32" s="117">
        <f>Q32/Q28*100</f>
        <v>6.736455170209366</v>
      </c>
      <c r="S32" s="235">
        <v>844</v>
      </c>
      <c r="T32" s="122">
        <f>S32/S28*100</f>
        <v>6.8196509372979959</v>
      </c>
      <c r="U32" s="234">
        <v>754</v>
      </c>
      <c r="V32" s="117">
        <f>U32/U28*100</f>
        <v>6.1052631578947363</v>
      </c>
      <c r="W32" s="211">
        <f>W28-W29-W30-W31</f>
        <v>675</v>
      </c>
      <c r="X32" s="117">
        <f>W32/W28*100</f>
        <v>5.5455142951035157</v>
      </c>
      <c r="Y32" s="211">
        <v>766</v>
      </c>
      <c r="Z32" s="117">
        <f>Y32/Y28*100</f>
        <v>6.32326234109295</v>
      </c>
      <c r="AA32" s="211">
        <v>1086</v>
      </c>
      <c r="AB32" s="117">
        <f>AA32/AA28*100</f>
        <v>8.7623043408100685</v>
      </c>
      <c r="AC32" s="211">
        <v>1334</v>
      </c>
      <c r="AD32" s="117">
        <f>AC32/AC28*100</f>
        <v>10.817385663314953</v>
      </c>
    </row>
    <row r="33" spans="1:30" ht="30">
      <c r="A33" s="318" t="s">
        <v>28</v>
      </c>
      <c r="B33" s="236" t="s">
        <v>119</v>
      </c>
      <c r="C33" s="224">
        <f t="shared" ref="C33:T33" si="3">SUM(C34:C37)</f>
        <v>2247</v>
      </c>
      <c r="D33" s="118">
        <f t="shared" si="3"/>
        <v>100</v>
      </c>
      <c r="E33" s="225">
        <f t="shared" si="3"/>
        <v>2278</v>
      </c>
      <c r="F33" s="120">
        <f t="shared" si="3"/>
        <v>100</v>
      </c>
      <c r="G33" s="224">
        <f t="shared" si="3"/>
        <v>2227</v>
      </c>
      <c r="H33" s="118">
        <f t="shared" si="3"/>
        <v>100</v>
      </c>
      <c r="I33" s="225">
        <f t="shared" si="3"/>
        <v>2356</v>
      </c>
      <c r="J33" s="120">
        <f t="shared" si="3"/>
        <v>100</v>
      </c>
      <c r="K33" s="224">
        <f t="shared" si="3"/>
        <v>2146</v>
      </c>
      <c r="L33" s="118">
        <f t="shared" si="3"/>
        <v>100.00000000000001</v>
      </c>
      <c r="M33" s="225">
        <f t="shared" si="3"/>
        <v>1998</v>
      </c>
      <c r="N33" s="120">
        <f t="shared" si="3"/>
        <v>100</v>
      </c>
      <c r="O33" s="224">
        <f t="shared" si="3"/>
        <v>2009</v>
      </c>
      <c r="P33" s="118">
        <f t="shared" si="3"/>
        <v>100</v>
      </c>
      <c r="Q33" s="119">
        <f t="shared" si="3"/>
        <v>1995</v>
      </c>
      <c r="R33" s="120">
        <f t="shared" si="3"/>
        <v>100</v>
      </c>
      <c r="S33" s="224">
        <f t="shared" si="3"/>
        <v>2224</v>
      </c>
      <c r="T33" s="118">
        <f t="shared" si="3"/>
        <v>100</v>
      </c>
      <c r="U33" s="225">
        <v>2174</v>
      </c>
      <c r="V33" s="120">
        <f>SUM(V34:V37)</f>
        <v>100</v>
      </c>
      <c r="W33" s="224">
        <v>2084</v>
      </c>
      <c r="X33" s="120">
        <f>SUM(X34:X37)</f>
        <v>100</v>
      </c>
      <c r="Y33" s="208">
        <f>SUM(Y34:Y37)</f>
        <v>2115</v>
      </c>
      <c r="Z33" s="120">
        <f>SUM(Z34:Z37)</f>
        <v>100</v>
      </c>
      <c r="AA33" s="208">
        <f>SUM(AA34:AA37)</f>
        <v>1963</v>
      </c>
      <c r="AB33" s="120">
        <f>SUM(AB34:AB37)</f>
        <v>99.999999999999986</v>
      </c>
      <c r="AC33" s="208">
        <f>SUM(AC34:AC37)</f>
        <v>2100</v>
      </c>
      <c r="AD33" s="120">
        <f>SUM(AD34:AD37)</f>
        <v>100</v>
      </c>
    </row>
    <row r="34" spans="1:30" ht="15.95" customHeight="1">
      <c r="A34" s="316"/>
      <c r="B34" s="226" t="s">
        <v>75</v>
      </c>
      <c r="C34" s="114">
        <v>740</v>
      </c>
      <c r="D34" s="222">
        <f>C34/C33*100</f>
        <v>32.932799287939474</v>
      </c>
      <c r="E34" s="231">
        <v>814</v>
      </c>
      <c r="F34" s="106">
        <f>E34/E33*100</f>
        <v>35.733099209833185</v>
      </c>
      <c r="G34" s="232">
        <v>755</v>
      </c>
      <c r="H34" s="222">
        <f>G34/G33*100</f>
        <v>33.902110462505611</v>
      </c>
      <c r="I34" s="231">
        <v>795</v>
      </c>
      <c r="J34" s="106">
        <f>I34/I33*100</f>
        <v>33.74363327674024</v>
      </c>
      <c r="K34" s="232">
        <v>754</v>
      </c>
      <c r="L34" s="222">
        <f>K34/K33*100</f>
        <v>35.135135135135137</v>
      </c>
      <c r="M34" s="231">
        <v>749</v>
      </c>
      <c r="N34" s="106">
        <f>M34/M33*100</f>
        <v>37.487487487487485</v>
      </c>
      <c r="O34" s="232">
        <v>745</v>
      </c>
      <c r="P34" s="222">
        <f>O34/O33*100</f>
        <v>37.083125933300146</v>
      </c>
      <c r="Q34" s="79">
        <v>781</v>
      </c>
      <c r="R34" s="106">
        <f>Q34/Q33*100</f>
        <v>39.147869674185465</v>
      </c>
      <c r="S34" s="232">
        <v>936</v>
      </c>
      <c r="T34" s="222">
        <f>S34/S33*100</f>
        <v>42.086330935251794</v>
      </c>
      <c r="U34" s="231">
        <v>882</v>
      </c>
      <c r="V34" s="106">
        <f>U34/U33*100</f>
        <v>40.570377184912601</v>
      </c>
      <c r="W34" s="232">
        <v>923</v>
      </c>
      <c r="X34" s="106">
        <f>W34/W33*100</f>
        <v>44.289827255278311</v>
      </c>
      <c r="Y34" s="232">
        <v>887</v>
      </c>
      <c r="Z34" s="106">
        <f>Y34/Y33*100</f>
        <v>41.938534278959807</v>
      </c>
      <c r="AA34" s="232">
        <v>951</v>
      </c>
      <c r="AB34" s="106">
        <f>AA34/AA33*100</f>
        <v>48.446255731023939</v>
      </c>
      <c r="AC34" s="232">
        <v>855</v>
      </c>
      <c r="AD34" s="106">
        <f>AC34/AC33*100</f>
        <v>40.714285714285715</v>
      </c>
    </row>
    <row r="35" spans="1:30" ht="15.95" customHeight="1">
      <c r="A35" s="316"/>
      <c r="B35" s="226" t="s">
        <v>39</v>
      </c>
      <c r="C35" s="114">
        <v>622</v>
      </c>
      <c r="D35" s="115">
        <f>C35/C33*100</f>
        <v>27.681352914997774</v>
      </c>
      <c r="E35" s="231">
        <v>615</v>
      </c>
      <c r="F35" s="80">
        <f>E35/E33*100</f>
        <v>26.997366110623354</v>
      </c>
      <c r="G35" s="232">
        <v>639</v>
      </c>
      <c r="H35" s="115">
        <f>G35/G33*100</f>
        <v>28.69330938482263</v>
      </c>
      <c r="I35" s="231">
        <v>801</v>
      </c>
      <c r="J35" s="80">
        <f>I35/I33*100</f>
        <v>33.998302207130735</v>
      </c>
      <c r="K35" s="232">
        <v>696</v>
      </c>
      <c r="L35" s="115">
        <f>K35/K33*100</f>
        <v>32.432432432432435</v>
      </c>
      <c r="M35" s="231">
        <v>665</v>
      </c>
      <c r="N35" s="80">
        <f>M35/M33*100</f>
        <v>33.283283283283282</v>
      </c>
      <c r="O35" s="232">
        <v>637</v>
      </c>
      <c r="P35" s="115">
        <f>O35/O33*100</f>
        <v>31.707317073170731</v>
      </c>
      <c r="Q35" s="79">
        <v>590</v>
      </c>
      <c r="R35" s="80">
        <f>Q35/Q33*100</f>
        <v>29.573934837092729</v>
      </c>
      <c r="S35" s="232">
        <v>600</v>
      </c>
      <c r="T35" s="115">
        <f>S35/S33*100</f>
        <v>26.978417266187048</v>
      </c>
      <c r="U35" s="231">
        <v>648</v>
      </c>
      <c r="V35" s="80">
        <f>U35/U33*100</f>
        <v>29.806807727690892</v>
      </c>
      <c r="W35" s="232">
        <v>523</v>
      </c>
      <c r="X35" s="80">
        <f>W35/W33*100</f>
        <v>25.095969289827259</v>
      </c>
      <c r="Y35" s="232">
        <v>626</v>
      </c>
      <c r="Z35" s="80">
        <f>Y35/Y33*100</f>
        <v>29.598108747044915</v>
      </c>
      <c r="AA35" s="232">
        <v>427</v>
      </c>
      <c r="AB35" s="80">
        <f>AA35/AA33*100</f>
        <v>21.752419765664797</v>
      </c>
      <c r="AC35" s="232">
        <v>557</v>
      </c>
      <c r="AD35" s="80">
        <f>AC35/AC33*100</f>
        <v>26.523809523809522</v>
      </c>
    </row>
    <row r="36" spans="1:30" ht="15.75" customHeight="1">
      <c r="A36" s="316"/>
      <c r="B36" s="226" t="s">
        <v>40</v>
      </c>
      <c r="C36" s="114">
        <v>526</v>
      </c>
      <c r="D36" s="115">
        <f>C36/C33*100</f>
        <v>23.408989764129949</v>
      </c>
      <c r="E36" s="231">
        <v>563</v>
      </c>
      <c r="F36" s="80">
        <f>E36/E33*100</f>
        <v>24.714661984196663</v>
      </c>
      <c r="G36" s="232">
        <v>457</v>
      </c>
      <c r="H36" s="115">
        <f>G36/G33*100</f>
        <v>20.520880107768299</v>
      </c>
      <c r="I36" s="231">
        <v>483</v>
      </c>
      <c r="J36" s="80">
        <f>I36/I33*100</f>
        <v>20.500848896434633</v>
      </c>
      <c r="K36" s="232">
        <v>473</v>
      </c>
      <c r="L36" s="115">
        <f>K36/K33*100</f>
        <v>22.041006523765144</v>
      </c>
      <c r="M36" s="231">
        <v>386</v>
      </c>
      <c r="N36" s="80">
        <f>M36/M33*100</f>
        <v>19.31931931931932</v>
      </c>
      <c r="O36" s="232">
        <v>367</v>
      </c>
      <c r="P36" s="115">
        <f>O36/O33*100</f>
        <v>18.267794922847187</v>
      </c>
      <c r="Q36" s="79">
        <v>313</v>
      </c>
      <c r="R36" s="80">
        <f>Q36/Q33*100</f>
        <v>15.689223057644112</v>
      </c>
      <c r="S36" s="232">
        <v>369</v>
      </c>
      <c r="T36" s="115">
        <f>S36/S33*100</f>
        <v>16.591726618705035</v>
      </c>
      <c r="U36" s="231">
        <v>385</v>
      </c>
      <c r="V36" s="80">
        <f>U36/U33*100</f>
        <v>17.709291628334867</v>
      </c>
      <c r="W36" s="232">
        <v>405</v>
      </c>
      <c r="X36" s="80">
        <f>W36/W33*100</f>
        <v>19.433781190019197</v>
      </c>
      <c r="Y36" s="232">
        <v>308</v>
      </c>
      <c r="Z36" s="80">
        <f>Y36/Y33*100</f>
        <v>14.562647754137114</v>
      </c>
      <c r="AA36" s="232">
        <v>300</v>
      </c>
      <c r="AB36" s="80">
        <f>AA36/AA33*100</f>
        <v>15.282730514518594</v>
      </c>
      <c r="AC36" s="232">
        <v>375</v>
      </c>
      <c r="AD36" s="80">
        <f>AC36/AC33*100</f>
        <v>17.857142857142858</v>
      </c>
    </row>
    <row r="37" spans="1:30" ht="15.95" customHeight="1" thickBot="1">
      <c r="A37" s="326"/>
      <c r="B37" s="238" t="s">
        <v>38</v>
      </c>
      <c r="C37" s="124">
        <v>359</v>
      </c>
      <c r="D37" s="125">
        <f>C37/C33*100</f>
        <v>15.9768580329328</v>
      </c>
      <c r="E37" s="239">
        <v>286</v>
      </c>
      <c r="F37" s="109">
        <f>E37/E33*100</f>
        <v>12.554872695346795</v>
      </c>
      <c r="G37" s="240">
        <v>376</v>
      </c>
      <c r="H37" s="125">
        <f>G37/G33*100</f>
        <v>16.883700044903456</v>
      </c>
      <c r="I37" s="239">
        <v>277</v>
      </c>
      <c r="J37" s="109">
        <f>I37/I33*100</f>
        <v>11.757215619694398</v>
      </c>
      <c r="K37" s="240">
        <v>223</v>
      </c>
      <c r="L37" s="125">
        <f>K37/K33*100</f>
        <v>10.391425908667289</v>
      </c>
      <c r="M37" s="239">
        <v>198</v>
      </c>
      <c r="N37" s="109">
        <f>M37/M33*100</f>
        <v>9.9099099099099099</v>
      </c>
      <c r="O37" s="240">
        <v>260</v>
      </c>
      <c r="P37" s="125">
        <f>O37/O33*100</f>
        <v>12.94176207068193</v>
      </c>
      <c r="Q37" s="108">
        <v>311</v>
      </c>
      <c r="R37" s="109">
        <f>Q37/Q33*100</f>
        <v>15.588972431077694</v>
      </c>
      <c r="S37" s="240">
        <v>319</v>
      </c>
      <c r="T37" s="125">
        <f>S37/S33*100</f>
        <v>14.343525179856115</v>
      </c>
      <c r="U37" s="239">
        <v>259</v>
      </c>
      <c r="V37" s="109">
        <f>U37/U33*100</f>
        <v>11.913523459061638</v>
      </c>
      <c r="W37" s="216">
        <f>W33-W34-W35-W36</f>
        <v>233</v>
      </c>
      <c r="X37" s="109">
        <f>W37/W33*100</f>
        <v>11.18042226487524</v>
      </c>
      <c r="Y37" s="216">
        <v>294</v>
      </c>
      <c r="Z37" s="109">
        <f>Y37/Y33*100</f>
        <v>13.900709219858157</v>
      </c>
      <c r="AA37" s="216">
        <v>285</v>
      </c>
      <c r="AB37" s="109">
        <f>AA37/AA33*100</f>
        <v>14.518593988792663</v>
      </c>
      <c r="AC37" s="216">
        <v>313</v>
      </c>
      <c r="AD37" s="109">
        <f>AC37/AC33*100</f>
        <v>14.904761904761903</v>
      </c>
    </row>
    <row r="38" spans="1:30" ht="30.75" thickTop="1">
      <c r="A38" s="316" t="s">
        <v>19</v>
      </c>
      <c r="B38" s="237" t="s">
        <v>119</v>
      </c>
      <c r="C38" s="232">
        <f t="shared" ref="C38:R38" si="4">SUM(C39:C42)</f>
        <v>91496</v>
      </c>
      <c r="D38" s="115">
        <f t="shared" si="4"/>
        <v>100</v>
      </c>
      <c r="E38" s="231">
        <f t="shared" si="4"/>
        <v>90731</v>
      </c>
      <c r="F38" s="80">
        <f t="shared" si="4"/>
        <v>100</v>
      </c>
      <c r="G38" s="232">
        <f t="shared" si="4"/>
        <v>89330</v>
      </c>
      <c r="H38" s="115">
        <f t="shared" si="4"/>
        <v>100</v>
      </c>
      <c r="I38" s="231">
        <f t="shared" si="4"/>
        <v>95714</v>
      </c>
      <c r="J38" s="80">
        <f t="shared" si="4"/>
        <v>100</v>
      </c>
      <c r="K38" s="232">
        <f t="shared" si="4"/>
        <v>90732</v>
      </c>
      <c r="L38" s="115">
        <f t="shared" si="4"/>
        <v>99.999999999999986</v>
      </c>
      <c r="M38" s="231">
        <f t="shared" si="4"/>
        <v>85841</v>
      </c>
      <c r="N38" s="80">
        <f t="shared" si="4"/>
        <v>100</v>
      </c>
      <c r="O38" s="232">
        <f t="shared" si="4"/>
        <v>90195</v>
      </c>
      <c r="P38" s="115">
        <f t="shared" si="4"/>
        <v>100</v>
      </c>
      <c r="Q38" s="79">
        <f t="shared" si="4"/>
        <v>90219</v>
      </c>
      <c r="R38" s="80">
        <f t="shared" si="4"/>
        <v>100</v>
      </c>
      <c r="S38" s="208">
        <v>90511</v>
      </c>
      <c r="T38" s="115">
        <f>SUM(T39:T42)</f>
        <v>100</v>
      </c>
      <c r="U38" s="214">
        <v>86795</v>
      </c>
      <c r="V38" s="80">
        <f>SUM(V39:V42)</f>
        <v>100</v>
      </c>
      <c r="W38" s="208">
        <v>84628</v>
      </c>
      <c r="X38" s="80">
        <f>SUM(X39:X42)</f>
        <v>100.00000000000001</v>
      </c>
      <c r="Y38" s="208">
        <f>SUM(Y39:Y42)</f>
        <v>81238</v>
      </c>
      <c r="Z38" s="80">
        <f>SUM(Z39:Z42)</f>
        <v>100</v>
      </c>
      <c r="AA38" s="208">
        <f>SUM(AA39:AA42)</f>
        <v>80549</v>
      </c>
      <c r="AB38" s="80">
        <f>SUM(AB39:AB42)</f>
        <v>99.999999999999986</v>
      </c>
      <c r="AC38" s="208">
        <f>SUM(AC39:AC42)</f>
        <v>81840</v>
      </c>
      <c r="AD38" s="80">
        <f>SUM(AD39:AD42)</f>
        <v>100</v>
      </c>
    </row>
    <row r="39" spans="1:30" ht="15.95" customHeight="1">
      <c r="A39" s="316"/>
      <c r="B39" s="226" t="s">
        <v>75</v>
      </c>
      <c r="C39" s="114">
        <v>36194</v>
      </c>
      <c r="D39" s="222">
        <f>C39/C38*100</f>
        <v>39.558013465069514</v>
      </c>
      <c r="E39" s="231">
        <v>35776</v>
      </c>
      <c r="F39" s="106">
        <f>E39/E38*100</f>
        <v>39.430845025404771</v>
      </c>
      <c r="G39" s="232">
        <v>33494</v>
      </c>
      <c r="H39" s="222">
        <f>G39/G38*100</f>
        <v>37.494682637411842</v>
      </c>
      <c r="I39" s="231">
        <v>35590</v>
      </c>
      <c r="J39" s="106">
        <f>I39/I38*100</f>
        <v>37.183693085651001</v>
      </c>
      <c r="K39" s="232">
        <v>35831</v>
      </c>
      <c r="L39" s="222">
        <f>K39/K38*100</f>
        <v>39.491028523563905</v>
      </c>
      <c r="M39" s="231">
        <v>35293</v>
      </c>
      <c r="N39" s="106">
        <f>M39/M38*100</f>
        <v>41.114385899511888</v>
      </c>
      <c r="O39" s="232">
        <v>39617</v>
      </c>
      <c r="P39" s="222">
        <f>O39/O38*100</f>
        <v>43.923720827096844</v>
      </c>
      <c r="Q39" s="79">
        <v>40256</v>
      </c>
      <c r="R39" s="106">
        <f>Q39/Q38*100</f>
        <v>44.62031279442246</v>
      </c>
      <c r="S39" s="232">
        <v>40108</v>
      </c>
      <c r="T39" s="222">
        <f>S39/S38*100</f>
        <v>44.312845952425675</v>
      </c>
      <c r="U39" s="231">
        <v>38660</v>
      </c>
      <c r="V39" s="106">
        <f>U39/U38*100</f>
        <v>44.541736275131058</v>
      </c>
      <c r="W39" s="232">
        <v>38765</v>
      </c>
      <c r="X39" s="106">
        <f>W39/W38*100</f>
        <v>45.806352507444345</v>
      </c>
      <c r="Y39" s="232">
        <v>38720</v>
      </c>
      <c r="Z39" s="106">
        <f>Y39/Y38*100</f>
        <v>47.662423988773725</v>
      </c>
      <c r="AA39" s="232">
        <v>39072</v>
      </c>
      <c r="AB39" s="106">
        <f>AA39/AA38*100</f>
        <v>48.507119889756545</v>
      </c>
      <c r="AC39" s="232">
        <v>37122</v>
      </c>
      <c r="AD39" s="106">
        <f>AC39/AC38*100</f>
        <v>45.359237536656892</v>
      </c>
    </row>
    <row r="40" spans="1:30" ht="15.95" customHeight="1">
      <c r="A40" s="316"/>
      <c r="B40" s="226" t="s">
        <v>39</v>
      </c>
      <c r="C40" s="208">
        <v>29254</v>
      </c>
      <c r="D40" s="115">
        <f>C40/C38*100</f>
        <v>31.972982425461222</v>
      </c>
      <c r="E40" s="214">
        <v>29906</v>
      </c>
      <c r="F40" s="80">
        <f>E40/E38*100</f>
        <v>32.961170933859428</v>
      </c>
      <c r="G40" s="208">
        <v>31738</v>
      </c>
      <c r="H40" s="115">
        <f>G40/G38*100</f>
        <v>35.528937646927119</v>
      </c>
      <c r="I40" s="214">
        <v>38739</v>
      </c>
      <c r="J40" s="80">
        <f>I40/I38*100</f>
        <v>40.473702906575845</v>
      </c>
      <c r="K40" s="208">
        <v>36171</v>
      </c>
      <c r="L40" s="115">
        <f>K40/K38*100</f>
        <v>39.86575849755323</v>
      </c>
      <c r="M40" s="214">
        <v>33050</v>
      </c>
      <c r="N40" s="80">
        <f>M40/M38*100</f>
        <v>38.501415407555825</v>
      </c>
      <c r="O40" s="208">
        <v>31974</v>
      </c>
      <c r="P40" s="115">
        <f>O40/O38*100</f>
        <v>35.44985863961417</v>
      </c>
      <c r="Q40" s="126">
        <v>31350</v>
      </c>
      <c r="R40" s="80">
        <f>Q40/Q38*100</f>
        <v>34.748777973597576</v>
      </c>
      <c r="S40" s="208">
        <v>31086</v>
      </c>
      <c r="T40" s="115">
        <f>S40/S38*100</f>
        <v>34.344996740727645</v>
      </c>
      <c r="U40" s="214">
        <v>29286</v>
      </c>
      <c r="V40" s="80">
        <f>U40/U38*100</f>
        <v>33.741574975517025</v>
      </c>
      <c r="W40" s="208">
        <v>28489</v>
      </c>
      <c r="X40" s="80">
        <f>W40/W38*100</f>
        <v>33.663799215389709</v>
      </c>
      <c r="Y40" s="208">
        <v>25406</v>
      </c>
      <c r="Z40" s="80">
        <f>Y40/Y38*100</f>
        <v>31.273541938501687</v>
      </c>
      <c r="AA40" s="208">
        <v>24265</v>
      </c>
      <c r="AB40" s="80">
        <f>AA40/AA38*100</f>
        <v>30.124520478218226</v>
      </c>
      <c r="AC40" s="208">
        <v>26997</v>
      </c>
      <c r="AD40" s="80">
        <f>AC40/AC38*100</f>
        <v>32.9875366568915</v>
      </c>
    </row>
    <row r="41" spans="1:30" ht="15.95" customHeight="1">
      <c r="A41" s="316"/>
      <c r="B41" s="226" t="s">
        <v>40</v>
      </c>
      <c r="C41" s="208">
        <v>16893</v>
      </c>
      <c r="D41" s="115">
        <f>C41/C38*100</f>
        <v>18.463102212118564</v>
      </c>
      <c r="E41" s="214">
        <v>16291</v>
      </c>
      <c r="F41" s="80">
        <f>E41/E38*100</f>
        <v>17.955274382515348</v>
      </c>
      <c r="G41" s="208">
        <v>13899</v>
      </c>
      <c r="H41" s="115">
        <f>G41/G38*100</f>
        <v>15.559162655322961</v>
      </c>
      <c r="I41" s="214">
        <v>13369</v>
      </c>
      <c r="J41" s="80">
        <f>I41/I38*100</f>
        <v>13.96765363478697</v>
      </c>
      <c r="K41" s="208">
        <v>12178</v>
      </c>
      <c r="L41" s="115">
        <f>K41/K38*100</f>
        <v>13.421945950711986</v>
      </c>
      <c r="M41" s="214">
        <v>11786</v>
      </c>
      <c r="N41" s="80">
        <f>M41/M38*100</f>
        <v>13.730035763795856</v>
      </c>
      <c r="O41" s="208">
        <v>11314</v>
      </c>
      <c r="P41" s="115">
        <f>O41/O38*100</f>
        <v>12.543932590498363</v>
      </c>
      <c r="Q41" s="126">
        <v>10982</v>
      </c>
      <c r="R41" s="80">
        <f>Q41/Q38*100</f>
        <v>12.172602223478425</v>
      </c>
      <c r="S41" s="208">
        <v>11627</v>
      </c>
      <c r="T41" s="115">
        <f>S41/S38*100</f>
        <v>12.845952425672017</v>
      </c>
      <c r="U41" s="214">
        <v>11713</v>
      </c>
      <c r="V41" s="80">
        <f>U41/U38*100</f>
        <v>13.495016994066479</v>
      </c>
      <c r="W41" s="208">
        <v>11212</v>
      </c>
      <c r="X41" s="80">
        <f>W41/W38*100</f>
        <v>13.248570213168218</v>
      </c>
      <c r="Y41" s="208">
        <v>9533</v>
      </c>
      <c r="Z41" s="80">
        <f>Y41/Y38*100</f>
        <v>11.734656195376548</v>
      </c>
      <c r="AA41" s="208">
        <v>8859</v>
      </c>
      <c r="AB41" s="80">
        <f>AA41/AA38*100</f>
        <v>10.998274342325789</v>
      </c>
      <c r="AC41" s="208">
        <v>7864</v>
      </c>
      <c r="AD41" s="80">
        <f>AC41/AC38*100</f>
        <v>9.6089931573802545</v>
      </c>
    </row>
    <row r="42" spans="1:30" ht="15.95" customHeight="1">
      <c r="A42" s="317"/>
      <c r="B42" s="233" t="s">
        <v>38</v>
      </c>
      <c r="C42" s="211">
        <v>9155</v>
      </c>
      <c r="D42" s="122">
        <f>C42/C38*100</f>
        <v>10.005901897350704</v>
      </c>
      <c r="E42" s="215">
        <v>8758</v>
      </c>
      <c r="F42" s="117">
        <f>E42/E38*100</f>
        <v>9.6527096582204539</v>
      </c>
      <c r="G42" s="211">
        <v>10199</v>
      </c>
      <c r="H42" s="122">
        <f>G42/G38*100</f>
        <v>11.417217060338073</v>
      </c>
      <c r="I42" s="215">
        <v>8016</v>
      </c>
      <c r="J42" s="117">
        <f>I42/I38*100</f>
        <v>8.3749503729861878</v>
      </c>
      <c r="K42" s="211">
        <v>6552</v>
      </c>
      <c r="L42" s="122">
        <f>K42/K38*100</f>
        <v>7.2212670281708773</v>
      </c>
      <c r="M42" s="215">
        <v>5712</v>
      </c>
      <c r="N42" s="117">
        <f>M42/M38*100</f>
        <v>6.6541629291364268</v>
      </c>
      <c r="O42" s="211">
        <v>7290</v>
      </c>
      <c r="P42" s="122">
        <f>O42/O38*100</f>
        <v>8.0824879427906193</v>
      </c>
      <c r="Q42" s="127">
        <v>7631</v>
      </c>
      <c r="R42" s="117">
        <f>Q42/Q38*100</f>
        <v>8.4583070085015351</v>
      </c>
      <c r="S42" s="211">
        <v>7690</v>
      </c>
      <c r="T42" s="122">
        <f>S42/S38*100</f>
        <v>8.4962048811746644</v>
      </c>
      <c r="U42" s="215">
        <v>7136</v>
      </c>
      <c r="V42" s="117">
        <f>U42/U38*100</f>
        <v>8.2216717552854419</v>
      </c>
      <c r="W42" s="211">
        <f>W38-W39-W40-W41</f>
        <v>6162</v>
      </c>
      <c r="X42" s="117">
        <f>W42/W38*100</f>
        <v>7.2812780639977319</v>
      </c>
      <c r="Y42" s="211">
        <v>7579</v>
      </c>
      <c r="Z42" s="117">
        <f>Y42/Y38*100</f>
        <v>9.3293778773480387</v>
      </c>
      <c r="AA42" s="211">
        <v>8353</v>
      </c>
      <c r="AB42" s="117">
        <f>AA42/AA38*100</f>
        <v>10.370085289699437</v>
      </c>
      <c r="AC42" s="211">
        <v>9857</v>
      </c>
      <c r="AD42" s="117">
        <f>AC42/AC38*100</f>
        <v>12.044232649071358</v>
      </c>
    </row>
    <row r="43" spans="1:30" s="6" customFormat="1" ht="15.75">
      <c r="A43" s="5"/>
      <c r="B43" s="5"/>
      <c r="C43" s="5"/>
      <c r="D43" s="133"/>
      <c r="E43" s="5"/>
      <c r="F43" s="5"/>
      <c r="G43" s="5"/>
      <c r="H43" s="5"/>
      <c r="I43" s="5"/>
      <c r="J43" s="5"/>
      <c r="K43" s="5"/>
      <c r="L43" s="5"/>
      <c r="M43" s="5"/>
      <c r="N43" s="21"/>
      <c r="P43" s="21"/>
      <c r="S43" s="26"/>
      <c r="T43" s="21"/>
      <c r="V43" s="21"/>
    </row>
    <row r="44" spans="1:30">
      <c r="D44" s="134"/>
    </row>
    <row r="45" spans="1:30" s="23" customFormat="1">
      <c r="A45" s="323" t="s">
        <v>20</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row>
    <row r="46" spans="1:30" s="23" customFormat="1">
      <c r="A46" s="314" t="s">
        <v>117</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row>
    <row r="47" spans="1:30" s="23" customFormat="1">
      <c r="A47" s="314"/>
      <c r="B47" s="314"/>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row>
    <row r="48" spans="1:30" s="23" customFormat="1">
      <c r="A48" s="314"/>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row>
    <row r="49" spans="1:30" s="23" customFormat="1">
      <c r="A49" s="314"/>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row>
    <row r="50" spans="1:30" s="23" customFormat="1">
      <c r="A50" s="314"/>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row>
    <row r="51" spans="1:30" s="23" customFormat="1">
      <c r="A51" s="314"/>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row>
    <row r="52" spans="1:30" s="23" customFormat="1">
      <c r="A52" s="314"/>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row>
    <row r="53" spans="1:30" s="23" customFormat="1">
      <c r="A53" s="314"/>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row>
    <row r="54" spans="1:30" s="23" customFormat="1"/>
    <row r="55" spans="1:30" s="23" customFormat="1">
      <c r="A55" s="13" t="s">
        <v>21</v>
      </c>
      <c r="B55" s="13"/>
      <c r="C55" s="13"/>
    </row>
    <row r="56" spans="1:30" s="23" customFormat="1"/>
  </sheetData>
  <mergeCells count="29">
    <mergeCell ref="A1:AD1"/>
    <mergeCell ref="AC16:AD16"/>
    <mergeCell ref="A46:AD53"/>
    <mergeCell ref="A45:AD45"/>
    <mergeCell ref="A15:AD15"/>
    <mergeCell ref="A13:AD13"/>
    <mergeCell ref="AA16:AB16"/>
    <mergeCell ref="S16:T16"/>
    <mergeCell ref="C16:D16"/>
    <mergeCell ref="E16:F16"/>
    <mergeCell ref="G16:H16"/>
    <mergeCell ref="I16:J16"/>
    <mergeCell ref="O16:P16"/>
    <mergeCell ref="Q16:R16"/>
    <mergeCell ref="A9:AD12"/>
    <mergeCell ref="A8:AD8"/>
    <mergeCell ref="A4:AD7"/>
    <mergeCell ref="A3:AD3"/>
    <mergeCell ref="Y16:Z16"/>
    <mergeCell ref="A38:A42"/>
    <mergeCell ref="U16:V16"/>
    <mergeCell ref="A18:A22"/>
    <mergeCell ref="A23:A27"/>
    <mergeCell ref="A28:A32"/>
    <mergeCell ref="A33:A37"/>
    <mergeCell ref="K16:L16"/>
    <mergeCell ref="M16:N16"/>
    <mergeCell ref="A16:B17"/>
    <mergeCell ref="W16:X16"/>
  </mergeCells>
  <hyperlinks>
    <hyperlink ref="A55" location="Titelseite!A1" display="zurück zum Inhaltsverzeichnis" xr:uid="{00000000-0004-0000-0500-000000000000}"/>
  </hyperlinks>
  <pageMargins left="0.7" right="0.7" top="0.78740157499999996" bottom="0.78740157499999996" header="0.3" footer="0.3"/>
  <pageSetup paperSize="9" orientation="portrait" horizontalDpi="4294967293" r:id="rId1"/>
  <ignoredErrors>
    <ignoredError sqref="W42 W22 W27 W37 W32" formula="1"/>
    <ignoredError sqref="S3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3"/>
  <sheetViews>
    <sheetView zoomScaleNormal="100" workbookViewId="0">
      <selection activeCell="A2" sqref="A2"/>
    </sheetView>
  </sheetViews>
  <sheetFormatPr baseColWidth="10" defaultColWidth="11.42578125" defaultRowHeight="15"/>
  <cols>
    <col min="1" max="1" width="12.5703125" style="23" customWidth="1"/>
    <col min="2" max="2" width="32.7109375" style="23" customWidth="1"/>
    <col min="3" max="13" width="11.7109375" style="23" customWidth="1"/>
    <col min="14" max="16384" width="11.42578125" style="23"/>
  </cols>
  <sheetData>
    <row r="1" spans="1:24" ht="18.75">
      <c r="A1" s="315" t="s">
        <v>77</v>
      </c>
      <c r="B1" s="315"/>
      <c r="C1" s="315"/>
      <c r="D1" s="315"/>
      <c r="E1" s="315"/>
      <c r="F1" s="315"/>
      <c r="G1" s="315"/>
      <c r="H1" s="315"/>
      <c r="I1" s="315"/>
      <c r="J1" s="315"/>
      <c r="K1" s="315"/>
      <c r="L1" s="315"/>
      <c r="M1" s="315"/>
      <c r="N1" s="315"/>
      <c r="O1" s="315"/>
      <c r="P1" s="315"/>
      <c r="Q1" s="315"/>
      <c r="R1" s="315"/>
    </row>
    <row r="3" spans="1:24" ht="15.75">
      <c r="A3" s="313" t="s">
        <v>0</v>
      </c>
      <c r="B3" s="313"/>
      <c r="C3" s="313"/>
      <c r="D3" s="313"/>
      <c r="E3" s="313"/>
      <c r="F3" s="313"/>
      <c r="G3" s="313"/>
      <c r="H3" s="313"/>
      <c r="I3" s="313"/>
      <c r="J3" s="313"/>
      <c r="K3" s="313"/>
      <c r="L3" s="313"/>
      <c r="M3" s="313"/>
      <c r="N3" s="313"/>
      <c r="O3" s="313"/>
      <c r="P3" s="313"/>
      <c r="Q3" s="313"/>
      <c r="R3" s="313"/>
    </row>
    <row r="4" spans="1:24">
      <c r="A4" s="314" t="s">
        <v>78</v>
      </c>
      <c r="B4" s="314"/>
      <c r="C4" s="314"/>
      <c r="D4" s="314"/>
      <c r="E4" s="314"/>
      <c r="F4" s="314"/>
      <c r="G4" s="314"/>
      <c r="H4" s="314"/>
      <c r="I4" s="314"/>
      <c r="J4" s="314"/>
      <c r="K4" s="314"/>
      <c r="L4" s="314"/>
      <c r="M4" s="314"/>
      <c r="N4" s="314"/>
      <c r="O4" s="314"/>
      <c r="P4" s="314"/>
      <c r="Q4" s="314"/>
      <c r="R4" s="314"/>
    </row>
    <row r="5" spans="1:24">
      <c r="A5" s="314"/>
      <c r="B5" s="314"/>
      <c r="C5" s="314"/>
      <c r="D5" s="314"/>
      <c r="E5" s="314"/>
      <c r="F5" s="314"/>
      <c r="G5" s="314"/>
      <c r="H5" s="314"/>
      <c r="I5" s="314"/>
      <c r="J5" s="314"/>
      <c r="K5" s="314"/>
      <c r="L5" s="314"/>
      <c r="M5" s="314"/>
      <c r="N5" s="314"/>
      <c r="O5" s="314"/>
      <c r="P5" s="314"/>
      <c r="Q5" s="314"/>
      <c r="R5" s="314"/>
    </row>
    <row r="6" spans="1:24">
      <c r="A6" s="314"/>
      <c r="B6" s="314"/>
      <c r="C6" s="314"/>
      <c r="D6" s="314"/>
      <c r="E6" s="314"/>
      <c r="F6" s="314"/>
      <c r="G6" s="314"/>
      <c r="H6" s="314"/>
      <c r="I6" s="314"/>
      <c r="J6" s="314"/>
      <c r="K6" s="314"/>
      <c r="L6" s="314"/>
      <c r="M6" s="314"/>
      <c r="N6" s="314"/>
      <c r="O6" s="314"/>
      <c r="P6" s="314"/>
      <c r="Q6" s="314"/>
      <c r="R6" s="314"/>
    </row>
    <row r="7" spans="1:24">
      <c r="A7" s="314"/>
      <c r="B7" s="314"/>
      <c r="C7" s="314"/>
      <c r="D7" s="314"/>
      <c r="E7" s="314"/>
      <c r="F7" s="314"/>
      <c r="G7" s="314"/>
      <c r="H7" s="314"/>
      <c r="I7" s="314"/>
      <c r="J7" s="314"/>
      <c r="K7" s="314"/>
      <c r="L7" s="314"/>
      <c r="M7" s="314"/>
      <c r="N7" s="314"/>
      <c r="O7" s="314"/>
      <c r="P7" s="314"/>
      <c r="Q7" s="314"/>
      <c r="R7" s="314"/>
    </row>
    <row r="8" spans="1:24" ht="15.75">
      <c r="A8" s="313" t="s">
        <v>1</v>
      </c>
      <c r="B8" s="313"/>
      <c r="C8" s="313"/>
      <c r="D8" s="313"/>
      <c r="E8" s="313"/>
      <c r="F8" s="313"/>
      <c r="G8" s="313"/>
      <c r="H8" s="313"/>
      <c r="I8" s="313"/>
      <c r="J8" s="313"/>
      <c r="K8" s="313"/>
      <c r="L8" s="313"/>
      <c r="M8" s="313"/>
      <c r="N8" s="313"/>
      <c r="O8" s="313"/>
      <c r="P8" s="313"/>
      <c r="Q8" s="313"/>
      <c r="R8" s="313"/>
    </row>
    <row r="9" spans="1:24" ht="15" customHeight="1">
      <c r="A9" s="332" t="s">
        <v>79</v>
      </c>
      <c r="B9" s="332"/>
      <c r="C9" s="332"/>
      <c r="D9" s="332"/>
      <c r="E9" s="332"/>
      <c r="F9" s="332"/>
      <c r="G9" s="332"/>
      <c r="H9" s="332"/>
      <c r="I9" s="332"/>
      <c r="J9" s="332"/>
      <c r="K9" s="332"/>
      <c r="L9" s="332"/>
      <c r="M9" s="332"/>
      <c r="N9" s="332"/>
      <c r="O9" s="332"/>
      <c r="P9" s="332"/>
      <c r="Q9" s="332"/>
      <c r="R9" s="332"/>
    </row>
    <row r="10" spans="1:24">
      <c r="A10" s="332"/>
      <c r="B10" s="332"/>
      <c r="C10" s="332"/>
      <c r="D10" s="332"/>
      <c r="E10" s="332"/>
      <c r="F10" s="332"/>
      <c r="G10" s="332"/>
      <c r="H10" s="332"/>
      <c r="I10" s="332"/>
      <c r="J10" s="332"/>
      <c r="K10" s="332"/>
      <c r="L10" s="332"/>
      <c r="M10" s="332"/>
      <c r="N10" s="332"/>
      <c r="O10" s="332"/>
      <c r="P10" s="332"/>
      <c r="Q10" s="332"/>
      <c r="R10" s="332"/>
    </row>
    <row r="11" spans="1:24">
      <c r="A11" s="332"/>
      <c r="B11" s="332"/>
      <c r="C11" s="332"/>
      <c r="D11" s="332"/>
      <c r="E11" s="332"/>
      <c r="F11" s="332"/>
      <c r="G11" s="332"/>
      <c r="H11" s="332"/>
      <c r="I11" s="332"/>
      <c r="J11" s="332"/>
      <c r="K11" s="332"/>
      <c r="L11" s="332"/>
      <c r="M11" s="332"/>
      <c r="N11" s="332"/>
      <c r="O11" s="332"/>
      <c r="P11" s="332"/>
      <c r="Q11" s="332"/>
      <c r="R11" s="332"/>
    </row>
    <row r="12" spans="1:24">
      <c r="A12" s="332"/>
      <c r="B12" s="332"/>
      <c r="C12" s="332"/>
      <c r="D12" s="332"/>
      <c r="E12" s="332"/>
      <c r="F12" s="332"/>
      <c r="G12" s="332"/>
      <c r="H12" s="332"/>
      <c r="I12" s="332"/>
      <c r="J12" s="332"/>
      <c r="K12" s="332"/>
      <c r="L12" s="332"/>
      <c r="M12" s="332"/>
      <c r="N12" s="332"/>
      <c r="O12" s="332"/>
      <c r="P12" s="332"/>
      <c r="Q12" s="332"/>
      <c r="R12" s="332"/>
    </row>
    <row r="13" spans="1:24" ht="15.75">
      <c r="A13" s="313" t="s">
        <v>2</v>
      </c>
      <c r="B13" s="313"/>
      <c r="C13" s="313"/>
      <c r="D13" s="313"/>
      <c r="E13" s="313"/>
      <c r="F13" s="313"/>
      <c r="G13" s="313"/>
      <c r="H13" s="313"/>
      <c r="I13" s="313"/>
      <c r="J13" s="313"/>
      <c r="K13" s="313"/>
      <c r="L13" s="313"/>
      <c r="M13" s="313"/>
      <c r="N13" s="313"/>
      <c r="O13" s="313"/>
      <c r="P13" s="313"/>
      <c r="Q13" s="313"/>
      <c r="R13" s="313"/>
    </row>
    <row r="14" spans="1:24" s="6" customFormat="1" ht="15.75">
      <c r="A14" s="5"/>
      <c r="B14" s="5"/>
      <c r="C14" s="5"/>
      <c r="D14" s="5"/>
      <c r="E14" s="5"/>
      <c r="F14" s="5"/>
      <c r="G14" s="5"/>
      <c r="H14" s="5"/>
      <c r="I14" s="5"/>
      <c r="J14" s="5"/>
      <c r="K14" s="5"/>
      <c r="L14" s="5"/>
      <c r="M14" s="5"/>
    </row>
    <row r="15" spans="1:24" s="6" customFormat="1" ht="15.75">
      <c r="A15" s="5"/>
      <c r="B15" s="5"/>
      <c r="C15" s="5"/>
      <c r="D15" s="5"/>
      <c r="E15" s="5"/>
      <c r="F15" s="5"/>
      <c r="G15" s="5"/>
      <c r="H15" s="5"/>
      <c r="I15" s="5"/>
      <c r="J15" s="5"/>
      <c r="K15" s="5"/>
      <c r="L15" s="5"/>
      <c r="M15" s="5"/>
    </row>
    <row r="16" spans="1:24">
      <c r="A16" s="455" t="s">
        <v>125</v>
      </c>
      <c r="B16" s="455"/>
      <c r="C16" s="455"/>
      <c r="D16" s="455"/>
      <c r="E16" s="455"/>
      <c r="F16" s="455"/>
      <c r="G16" s="455"/>
      <c r="H16" s="455"/>
      <c r="I16" s="455"/>
      <c r="J16" s="455"/>
      <c r="K16" s="455"/>
      <c r="L16" s="455"/>
      <c r="M16" s="455"/>
      <c r="N16" s="455"/>
      <c r="O16" s="455"/>
      <c r="P16" s="455"/>
      <c r="Q16" s="455"/>
      <c r="R16" s="455"/>
      <c r="S16" s="6"/>
      <c r="T16" s="6"/>
      <c r="U16" s="6"/>
      <c r="V16" s="6"/>
      <c r="W16" s="6"/>
      <c r="X16" s="6"/>
    </row>
    <row r="17" spans="1:23">
      <c r="A17" s="456"/>
      <c r="B17" s="454"/>
      <c r="C17" s="451">
        <v>2016</v>
      </c>
      <c r="D17" s="452"/>
      <c r="E17" s="451">
        <v>2017</v>
      </c>
      <c r="F17" s="452"/>
      <c r="G17" s="451">
        <v>2018</v>
      </c>
      <c r="H17" s="452"/>
      <c r="I17" s="451">
        <v>2019</v>
      </c>
      <c r="J17" s="452"/>
      <c r="K17" s="451">
        <v>2020</v>
      </c>
      <c r="L17" s="452"/>
      <c r="M17" s="451">
        <v>2021</v>
      </c>
      <c r="N17" s="452"/>
      <c r="O17" s="451">
        <v>2022</v>
      </c>
      <c r="P17" s="452"/>
      <c r="Q17" s="451">
        <v>2023</v>
      </c>
      <c r="R17" s="453"/>
      <c r="S17" s="6"/>
      <c r="T17" s="6"/>
      <c r="U17" s="6"/>
      <c r="V17" s="6"/>
      <c r="W17" s="6"/>
    </row>
    <row r="18" spans="1:23" ht="30">
      <c r="A18" s="360"/>
      <c r="B18" s="71"/>
      <c r="C18" s="39" t="s">
        <v>22</v>
      </c>
      <c r="D18" s="72" t="s">
        <v>41</v>
      </c>
      <c r="E18" s="39" t="s">
        <v>22</v>
      </c>
      <c r="F18" s="72" t="s">
        <v>41</v>
      </c>
      <c r="G18" s="39" t="s">
        <v>22</v>
      </c>
      <c r="H18" s="72" t="s">
        <v>41</v>
      </c>
      <c r="I18" s="39" t="s">
        <v>22</v>
      </c>
      <c r="J18" s="72" t="s">
        <v>41</v>
      </c>
      <c r="K18" s="39" t="s">
        <v>22</v>
      </c>
      <c r="L18" s="72" t="s">
        <v>41</v>
      </c>
      <c r="M18" s="39" t="s">
        <v>22</v>
      </c>
      <c r="N18" s="72" t="s">
        <v>41</v>
      </c>
      <c r="O18" s="39" t="s">
        <v>22</v>
      </c>
      <c r="P18" s="72" t="s">
        <v>41</v>
      </c>
      <c r="Q18" s="39" t="s">
        <v>22</v>
      </c>
      <c r="R18" s="361" t="s">
        <v>41</v>
      </c>
      <c r="S18" s="6"/>
      <c r="T18" s="6"/>
      <c r="U18" s="6"/>
      <c r="V18" s="6"/>
      <c r="W18" s="6"/>
    </row>
    <row r="19" spans="1:23" ht="33" customHeight="1">
      <c r="A19" s="327" t="s">
        <v>85</v>
      </c>
      <c r="B19" s="329"/>
      <c r="C19" s="129">
        <f t="shared" ref="C19:L19" si="0">SUM(C20:C22)</f>
        <v>56</v>
      </c>
      <c r="D19" s="130">
        <f t="shared" si="0"/>
        <v>100</v>
      </c>
      <c r="E19" s="129">
        <f t="shared" si="0"/>
        <v>1</v>
      </c>
      <c r="F19" s="130">
        <f t="shared" si="0"/>
        <v>100</v>
      </c>
      <c r="G19" s="129">
        <f t="shared" si="0"/>
        <v>144</v>
      </c>
      <c r="H19" s="130">
        <f t="shared" si="0"/>
        <v>100</v>
      </c>
      <c r="I19" s="129">
        <f t="shared" si="0"/>
        <v>198</v>
      </c>
      <c r="J19" s="130">
        <f t="shared" si="0"/>
        <v>100</v>
      </c>
      <c r="K19" s="129">
        <f t="shared" si="0"/>
        <v>169</v>
      </c>
      <c r="L19" s="130">
        <f t="shared" si="0"/>
        <v>100</v>
      </c>
      <c r="M19" s="129">
        <f t="shared" ref="M19:N19" si="1">SUM(M20:M22)</f>
        <v>187</v>
      </c>
      <c r="N19" s="130">
        <f t="shared" si="1"/>
        <v>100</v>
      </c>
      <c r="O19" s="129">
        <f t="shared" ref="O19:P19" si="2">SUM(O20:O22)</f>
        <v>148</v>
      </c>
      <c r="P19" s="130">
        <f t="shared" si="2"/>
        <v>100.00000000000001</v>
      </c>
      <c r="Q19" s="129">
        <f t="shared" ref="Q19:R19" si="3">SUM(Q20:Q22)</f>
        <v>138</v>
      </c>
      <c r="R19" s="446">
        <f t="shared" si="3"/>
        <v>100</v>
      </c>
      <c r="S19" s="6"/>
      <c r="T19" s="6"/>
      <c r="U19" s="6"/>
      <c r="V19" s="6"/>
      <c r="W19" s="6"/>
    </row>
    <row r="20" spans="1:23">
      <c r="A20" s="319" t="s">
        <v>86</v>
      </c>
      <c r="B20" s="320"/>
      <c r="C20" s="81">
        <v>0</v>
      </c>
      <c r="D20" s="80">
        <f>C20/C19*100</f>
        <v>0</v>
      </c>
      <c r="E20" s="81">
        <v>0</v>
      </c>
      <c r="F20" s="80">
        <f>E20/E19*100</f>
        <v>0</v>
      </c>
      <c r="G20" s="81">
        <v>3</v>
      </c>
      <c r="H20" s="80">
        <f>G20/G19*100</f>
        <v>2.083333333333333</v>
      </c>
      <c r="I20" s="81">
        <v>2</v>
      </c>
      <c r="J20" s="80">
        <f>I20/I19*100</f>
        <v>1.0101010101010102</v>
      </c>
      <c r="K20" s="81">
        <v>2</v>
      </c>
      <c r="L20" s="80">
        <f>K20/K19*100</f>
        <v>1.1834319526627219</v>
      </c>
      <c r="M20" s="81">
        <v>1</v>
      </c>
      <c r="N20" s="80">
        <f>M20/M19*100</f>
        <v>0.53475935828876997</v>
      </c>
      <c r="O20" s="81">
        <v>5</v>
      </c>
      <c r="P20" s="80">
        <f>O20/O19*100</f>
        <v>3.3783783783783785</v>
      </c>
      <c r="Q20" s="81">
        <v>3</v>
      </c>
      <c r="R20" s="388">
        <f>Q20/Q19*100</f>
        <v>2.1739130434782608</v>
      </c>
      <c r="S20" s="6"/>
      <c r="T20" s="6"/>
      <c r="U20" s="6"/>
      <c r="V20" s="6"/>
      <c r="W20" s="6"/>
    </row>
    <row r="21" spans="1:23">
      <c r="A21" s="319" t="s">
        <v>87</v>
      </c>
      <c r="B21" s="320"/>
      <c r="C21" s="81">
        <v>4</v>
      </c>
      <c r="D21" s="80">
        <f>C21/C19*100</f>
        <v>7.1428571428571423</v>
      </c>
      <c r="E21" s="81">
        <v>1</v>
      </c>
      <c r="F21" s="80">
        <f>E21/E19*100</f>
        <v>100</v>
      </c>
      <c r="G21" s="81">
        <v>12</v>
      </c>
      <c r="H21" s="80">
        <f>G21/G19*100</f>
        <v>8.3333333333333321</v>
      </c>
      <c r="I21" s="81">
        <v>10</v>
      </c>
      <c r="J21" s="80">
        <f>I21/I19*100</f>
        <v>5.0505050505050502</v>
      </c>
      <c r="K21" s="81">
        <v>16</v>
      </c>
      <c r="L21" s="80">
        <f>K21/K19*100</f>
        <v>9.4674556213017755</v>
      </c>
      <c r="M21" s="81">
        <v>29</v>
      </c>
      <c r="N21" s="80">
        <f>M21/M19*100</f>
        <v>15.508021390374333</v>
      </c>
      <c r="O21" s="81">
        <v>36</v>
      </c>
      <c r="P21" s="80">
        <f>O21/O19*100</f>
        <v>24.324324324324326</v>
      </c>
      <c r="Q21" s="81">
        <v>24</v>
      </c>
      <c r="R21" s="388">
        <f>Q21/Q19*100</f>
        <v>17.391304347826086</v>
      </c>
      <c r="S21" s="6"/>
      <c r="T21" s="6"/>
      <c r="U21" s="6"/>
      <c r="V21" s="6"/>
      <c r="W21" s="6"/>
    </row>
    <row r="22" spans="1:23">
      <c r="A22" s="330" t="s">
        <v>34</v>
      </c>
      <c r="B22" s="331"/>
      <c r="C22" s="83">
        <v>52</v>
      </c>
      <c r="D22" s="84">
        <f>C22/C19*100</f>
        <v>92.857142857142861</v>
      </c>
      <c r="E22" s="83">
        <v>0</v>
      </c>
      <c r="F22" s="84">
        <f>E22/E19*100</f>
        <v>0</v>
      </c>
      <c r="G22" s="83">
        <v>129</v>
      </c>
      <c r="H22" s="84">
        <f>G22/G19*100</f>
        <v>89.583333333333343</v>
      </c>
      <c r="I22" s="83">
        <v>186</v>
      </c>
      <c r="J22" s="84">
        <f>I22/I19*100</f>
        <v>93.939393939393938</v>
      </c>
      <c r="K22" s="83">
        <v>151</v>
      </c>
      <c r="L22" s="84">
        <f>K22/K19*100</f>
        <v>89.349112426035504</v>
      </c>
      <c r="M22" s="83">
        <v>157</v>
      </c>
      <c r="N22" s="84">
        <f>M22/M19*100</f>
        <v>83.957219251336895</v>
      </c>
      <c r="O22" s="83">
        <v>107</v>
      </c>
      <c r="P22" s="84">
        <f>O22/O19*100</f>
        <v>72.297297297297305</v>
      </c>
      <c r="Q22" s="83">
        <v>111</v>
      </c>
      <c r="R22" s="447">
        <f>Q22/Q19*100</f>
        <v>80.434782608695656</v>
      </c>
      <c r="S22" s="6"/>
      <c r="T22" s="6"/>
      <c r="U22" s="6"/>
      <c r="V22" s="6"/>
      <c r="W22" s="6"/>
    </row>
    <row r="23" spans="1:23" ht="31.5" customHeight="1">
      <c r="A23" s="337" t="s">
        <v>90</v>
      </c>
      <c r="B23" s="340"/>
      <c r="C23" s="79">
        <f t="shared" ref="C23:L23" si="4">SUM(C24:C26)</f>
        <v>1827</v>
      </c>
      <c r="D23" s="80">
        <f t="shared" si="4"/>
        <v>100</v>
      </c>
      <c r="E23" s="79">
        <f t="shared" si="4"/>
        <v>1770</v>
      </c>
      <c r="F23" s="80">
        <f t="shared" si="4"/>
        <v>100</v>
      </c>
      <c r="G23" s="79">
        <f t="shared" si="4"/>
        <v>1746</v>
      </c>
      <c r="H23" s="80">
        <f t="shared" si="4"/>
        <v>100</v>
      </c>
      <c r="I23" s="79">
        <f t="shared" si="4"/>
        <v>1674</v>
      </c>
      <c r="J23" s="80">
        <f t="shared" si="4"/>
        <v>100</v>
      </c>
      <c r="K23" s="79">
        <f t="shared" si="4"/>
        <v>1714</v>
      </c>
      <c r="L23" s="80">
        <f t="shared" si="4"/>
        <v>100</v>
      </c>
      <c r="M23" s="79">
        <f t="shared" ref="M23:N23" si="5">SUM(M24:M26)</f>
        <v>1834</v>
      </c>
      <c r="N23" s="80">
        <f t="shared" si="5"/>
        <v>100</v>
      </c>
      <c r="O23" s="79">
        <f t="shared" ref="O23:P23" si="6">SUM(O24:O26)</f>
        <v>1403</v>
      </c>
      <c r="P23" s="80">
        <f t="shared" si="6"/>
        <v>100</v>
      </c>
      <c r="Q23" s="79">
        <f t="shared" ref="Q23:R23" si="7">SUM(Q24:Q26)</f>
        <v>1802</v>
      </c>
      <c r="R23" s="388">
        <f t="shared" si="7"/>
        <v>100</v>
      </c>
      <c r="S23" s="6"/>
      <c r="T23" s="6"/>
      <c r="U23" s="6"/>
      <c r="V23" s="6"/>
      <c r="W23" s="6"/>
    </row>
    <row r="24" spans="1:23">
      <c r="A24" s="319" t="s">
        <v>87</v>
      </c>
      <c r="B24" s="320"/>
      <c r="C24" s="93">
        <v>95</v>
      </c>
      <c r="D24" s="80">
        <f>C24/C23*100</f>
        <v>5.1997810618500271</v>
      </c>
      <c r="E24" s="93">
        <v>92</v>
      </c>
      <c r="F24" s="80">
        <f>E24/E23*100</f>
        <v>5.1977401129943503</v>
      </c>
      <c r="G24" s="93">
        <v>122</v>
      </c>
      <c r="H24" s="80">
        <f>G24/G23*100</f>
        <v>6.9873997709049256</v>
      </c>
      <c r="I24" s="93">
        <v>132</v>
      </c>
      <c r="J24" s="80">
        <f>I24/I23*100</f>
        <v>7.8853046594982077</v>
      </c>
      <c r="K24" s="93">
        <v>67</v>
      </c>
      <c r="L24" s="80">
        <f>K24/K23*100</f>
        <v>3.9089848308051343</v>
      </c>
      <c r="M24" s="93">
        <v>105</v>
      </c>
      <c r="N24" s="80">
        <f>M24/M23*100</f>
        <v>5.7251908396946565</v>
      </c>
      <c r="O24" s="93">
        <v>105</v>
      </c>
      <c r="P24" s="80">
        <f>O24/O23*100</f>
        <v>7.4839629365645051</v>
      </c>
      <c r="Q24" s="93">
        <v>104</v>
      </c>
      <c r="R24" s="388">
        <f>Q24/Q23*100</f>
        <v>5.7713651498335183</v>
      </c>
      <c r="S24" s="6"/>
      <c r="T24" s="6"/>
      <c r="U24" s="6"/>
      <c r="V24" s="6"/>
      <c r="W24" s="6"/>
    </row>
    <row r="25" spans="1:23">
      <c r="A25" s="319" t="s">
        <v>88</v>
      </c>
      <c r="B25" s="320"/>
      <c r="C25" s="93">
        <v>495</v>
      </c>
      <c r="D25" s="80">
        <f>C25/C23*100</f>
        <v>27.093596059113302</v>
      </c>
      <c r="E25" s="93">
        <v>444</v>
      </c>
      <c r="F25" s="80">
        <f>E25/E23*100</f>
        <v>25.084745762711862</v>
      </c>
      <c r="G25" s="93">
        <v>393</v>
      </c>
      <c r="H25" s="80">
        <f>G25/G23*100</f>
        <v>22.508591065292098</v>
      </c>
      <c r="I25" s="93">
        <v>415</v>
      </c>
      <c r="J25" s="80">
        <f>I25/I23*100</f>
        <v>24.790919952210274</v>
      </c>
      <c r="K25" s="93">
        <v>404</v>
      </c>
      <c r="L25" s="80">
        <f>K25/K23*100</f>
        <v>23.570595099183198</v>
      </c>
      <c r="M25" s="93">
        <v>456</v>
      </c>
      <c r="N25" s="80">
        <f>M25/M23*100</f>
        <v>24.863685932388222</v>
      </c>
      <c r="O25" s="93">
        <v>394</v>
      </c>
      <c r="P25" s="80">
        <f>O25/O23*100</f>
        <v>28.082679971489664</v>
      </c>
      <c r="Q25" s="93">
        <v>432</v>
      </c>
      <c r="R25" s="388">
        <f>Q25/Q23*100</f>
        <v>23.973362930077691</v>
      </c>
      <c r="S25" s="6"/>
      <c r="T25" s="6"/>
      <c r="U25" s="6"/>
      <c r="V25" s="6"/>
      <c r="W25" s="6"/>
    </row>
    <row r="26" spans="1:23">
      <c r="A26" s="319" t="s">
        <v>89</v>
      </c>
      <c r="B26" s="320"/>
      <c r="C26" s="59">
        <v>1237</v>
      </c>
      <c r="D26" s="84">
        <f>C26/C23*100</f>
        <v>67.706622879036672</v>
      </c>
      <c r="E26" s="59">
        <v>1234</v>
      </c>
      <c r="F26" s="84">
        <f>E26/E23*100</f>
        <v>69.717514124293785</v>
      </c>
      <c r="G26" s="59">
        <v>1231</v>
      </c>
      <c r="H26" s="84">
        <f>G26/G23*100</f>
        <v>70.504009163802976</v>
      </c>
      <c r="I26" s="59">
        <v>1127</v>
      </c>
      <c r="J26" s="84">
        <f>I26/I23*100</f>
        <v>67.323775388291523</v>
      </c>
      <c r="K26" s="59">
        <v>1243</v>
      </c>
      <c r="L26" s="84">
        <f>K26/K23*100</f>
        <v>72.520420070011667</v>
      </c>
      <c r="M26" s="59">
        <v>1273</v>
      </c>
      <c r="N26" s="84">
        <f>M26/M23*100</f>
        <v>69.41112322791713</v>
      </c>
      <c r="O26" s="59">
        <v>904</v>
      </c>
      <c r="P26" s="84">
        <f>O26/O23*100</f>
        <v>64.433357091945837</v>
      </c>
      <c r="Q26" s="59">
        <v>1266</v>
      </c>
      <c r="R26" s="447">
        <f>Q26/Q23*100</f>
        <v>70.255271920088788</v>
      </c>
      <c r="S26" s="6"/>
      <c r="T26" s="6"/>
      <c r="U26" s="6"/>
      <c r="V26" s="6"/>
      <c r="W26" s="6"/>
    </row>
    <row r="27" spans="1:23" ht="30.75" customHeight="1">
      <c r="A27" s="327" t="s">
        <v>91</v>
      </c>
      <c r="B27" s="329"/>
      <c r="C27" s="131">
        <f t="shared" ref="C27:L27" si="8">SUM(C28:C29)</f>
        <v>192</v>
      </c>
      <c r="D27" s="132">
        <f t="shared" si="8"/>
        <v>100</v>
      </c>
      <c r="E27" s="131">
        <f t="shared" si="8"/>
        <v>171</v>
      </c>
      <c r="F27" s="132">
        <f t="shared" si="8"/>
        <v>100</v>
      </c>
      <c r="G27" s="131">
        <f t="shared" si="8"/>
        <v>226</v>
      </c>
      <c r="H27" s="132">
        <f t="shared" si="8"/>
        <v>100</v>
      </c>
      <c r="I27" s="131">
        <f t="shared" si="8"/>
        <v>222</v>
      </c>
      <c r="J27" s="132">
        <f t="shared" si="8"/>
        <v>100</v>
      </c>
      <c r="K27" s="131">
        <f t="shared" si="8"/>
        <v>228</v>
      </c>
      <c r="L27" s="132">
        <f t="shared" si="8"/>
        <v>100</v>
      </c>
      <c r="M27" s="131">
        <f t="shared" ref="M27:N27" si="9">SUM(M28:M29)</f>
        <v>137</v>
      </c>
      <c r="N27" s="132">
        <f t="shared" si="9"/>
        <v>100</v>
      </c>
      <c r="O27" s="131">
        <f t="shared" ref="O27:P27" si="10">SUM(O28:O29)</f>
        <v>158</v>
      </c>
      <c r="P27" s="132">
        <f t="shared" si="10"/>
        <v>100</v>
      </c>
      <c r="Q27" s="131">
        <f t="shared" ref="Q27:R27" si="11">SUM(Q28:Q29)</f>
        <v>158</v>
      </c>
      <c r="R27" s="448">
        <f t="shared" si="11"/>
        <v>100</v>
      </c>
      <c r="S27" s="6"/>
      <c r="T27" s="6"/>
      <c r="U27" s="6"/>
      <c r="V27" s="6"/>
      <c r="W27" s="6"/>
    </row>
    <row r="28" spans="1:23">
      <c r="A28" s="347" t="s">
        <v>86</v>
      </c>
      <c r="B28" s="348"/>
      <c r="C28" s="91">
        <v>122</v>
      </c>
      <c r="D28" s="92">
        <f>C28/C27*100</f>
        <v>63.541666666666664</v>
      </c>
      <c r="E28" s="91">
        <v>104</v>
      </c>
      <c r="F28" s="92">
        <f>E28/E27*100</f>
        <v>60.818713450292393</v>
      </c>
      <c r="G28" s="91">
        <v>159</v>
      </c>
      <c r="H28" s="92">
        <f>G28/G27*100</f>
        <v>70.353982300884951</v>
      </c>
      <c r="I28" s="91">
        <v>168</v>
      </c>
      <c r="J28" s="92">
        <f>I28/I27*100</f>
        <v>75.675675675675677</v>
      </c>
      <c r="K28" s="91">
        <v>144</v>
      </c>
      <c r="L28" s="92">
        <f>K28/K27*100</f>
        <v>63.157894736842103</v>
      </c>
      <c r="M28" s="91">
        <v>64</v>
      </c>
      <c r="N28" s="92">
        <f>M28/M27*100</f>
        <v>46.715328467153284</v>
      </c>
      <c r="O28" s="91">
        <v>58</v>
      </c>
      <c r="P28" s="92">
        <f>O28/O27*100</f>
        <v>36.708860759493675</v>
      </c>
      <c r="Q28" s="91">
        <v>87</v>
      </c>
      <c r="R28" s="449">
        <f>Q28/Q27*100</f>
        <v>55.063291139240512</v>
      </c>
      <c r="S28" s="6"/>
      <c r="T28" s="6"/>
      <c r="U28" s="6"/>
      <c r="V28" s="6"/>
      <c r="W28" s="6"/>
    </row>
    <row r="29" spans="1:23">
      <c r="A29" s="444" t="s">
        <v>87</v>
      </c>
      <c r="B29" s="445"/>
      <c r="C29" s="431">
        <v>70</v>
      </c>
      <c r="D29" s="442">
        <f>C29/C27*100</f>
        <v>36.458333333333329</v>
      </c>
      <c r="E29" s="431">
        <v>67</v>
      </c>
      <c r="F29" s="442">
        <f>E29/E27*100</f>
        <v>39.1812865497076</v>
      </c>
      <c r="G29" s="431">
        <v>67</v>
      </c>
      <c r="H29" s="442">
        <f>G29/G27*100</f>
        <v>29.646017699115045</v>
      </c>
      <c r="I29" s="431">
        <v>54</v>
      </c>
      <c r="J29" s="442">
        <f>I29/I27*100</f>
        <v>24.324324324324326</v>
      </c>
      <c r="K29" s="431">
        <v>84</v>
      </c>
      <c r="L29" s="442">
        <f>K29/K27*100</f>
        <v>36.84210526315789</v>
      </c>
      <c r="M29" s="431">
        <v>73</v>
      </c>
      <c r="N29" s="442">
        <f>M29/M27*100</f>
        <v>53.284671532846716</v>
      </c>
      <c r="O29" s="431">
        <v>100</v>
      </c>
      <c r="P29" s="442">
        <f>O29/O27*100</f>
        <v>63.291139240506332</v>
      </c>
      <c r="Q29" s="431">
        <v>71</v>
      </c>
      <c r="R29" s="450">
        <f>Q29/Q27*100</f>
        <v>44.936708860759495</v>
      </c>
      <c r="S29" s="443"/>
      <c r="T29" s="6"/>
      <c r="U29" s="6"/>
      <c r="V29" s="6"/>
      <c r="W29" s="6"/>
    </row>
    <row r="30" spans="1:23" s="6" customFormat="1" ht="15.75">
      <c r="A30" s="5"/>
      <c r="B30" s="5"/>
      <c r="C30" s="5"/>
      <c r="D30" s="5"/>
      <c r="E30" s="5"/>
      <c r="F30" s="5"/>
      <c r="G30" s="5"/>
      <c r="H30" s="5"/>
      <c r="I30" s="5"/>
      <c r="J30" s="5"/>
      <c r="K30" s="5"/>
      <c r="L30" s="5"/>
      <c r="M30" s="5"/>
    </row>
    <row r="31" spans="1:23" s="6" customFormat="1" ht="15.75">
      <c r="A31" s="5"/>
      <c r="B31" s="5"/>
      <c r="C31" s="5"/>
      <c r="D31" s="5"/>
      <c r="E31" s="5"/>
      <c r="F31" s="5"/>
      <c r="G31" s="5"/>
      <c r="H31" s="5"/>
      <c r="I31" s="5"/>
      <c r="J31" s="5"/>
      <c r="K31" s="5"/>
      <c r="L31" s="5"/>
      <c r="M31" s="5"/>
    </row>
    <row r="32" spans="1:23">
      <c r="A32" s="455" t="s">
        <v>124</v>
      </c>
      <c r="B32" s="455"/>
      <c r="C32" s="455"/>
      <c r="D32" s="455"/>
      <c r="E32" s="455"/>
      <c r="F32" s="455"/>
      <c r="G32" s="455"/>
      <c r="H32" s="455"/>
      <c r="I32" s="455"/>
      <c r="J32" s="455"/>
      <c r="K32" s="455"/>
      <c r="L32" s="455"/>
      <c r="M32" s="455"/>
      <c r="N32" s="455"/>
      <c r="O32" s="455"/>
      <c r="P32" s="455"/>
      <c r="Q32" s="455"/>
      <c r="R32" s="455"/>
      <c r="S32" s="12"/>
      <c r="T32" s="12"/>
      <c r="U32" s="12"/>
      <c r="V32" s="12"/>
      <c r="W32" s="6"/>
    </row>
    <row r="33" spans="1:23">
      <c r="A33" s="382"/>
      <c r="B33" s="383"/>
      <c r="C33" s="357">
        <v>2016</v>
      </c>
      <c r="D33" s="358"/>
      <c r="E33" s="357">
        <v>2017</v>
      </c>
      <c r="F33" s="358"/>
      <c r="G33" s="357">
        <v>2018</v>
      </c>
      <c r="H33" s="358"/>
      <c r="I33" s="357">
        <v>2019</v>
      </c>
      <c r="J33" s="358"/>
      <c r="K33" s="357">
        <v>2020</v>
      </c>
      <c r="L33" s="358"/>
      <c r="M33" s="357">
        <v>2021</v>
      </c>
      <c r="N33" s="358"/>
      <c r="O33" s="357">
        <v>2022</v>
      </c>
      <c r="P33" s="358"/>
      <c r="Q33" s="357">
        <v>2023</v>
      </c>
      <c r="R33" s="359"/>
      <c r="S33" s="6"/>
      <c r="T33" s="6"/>
      <c r="U33" s="6"/>
      <c r="V33" s="6"/>
      <c r="W33" s="6"/>
    </row>
    <row r="34" spans="1:23" ht="30">
      <c r="A34" s="384"/>
      <c r="B34" s="113"/>
      <c r="C34" s="39" t="s">
        <v>22</v>
      </c>
      <c r="D34" s="140" t="s">
        <v>41</v>
      </c>
      <c r="E34" s="39" t="s">
        <v>22</v>
      </c>
      <c r="F34" s="140" t="s">
        <v>41</v>
      </c>
      <c r="G34" s="39" t="s">
        <v>22</v>
      </c>
      <c r="H34" s="140" t="s">
        <v>41</v>
      </c>
      <c r="I34" s="39" t="s">
        <v>22</v>
      </c>
      <c r="J34" s="140" t="s">
        <v>41</v>
      </c>
      <c r="K34" s="39" t="s">
        <v>22</v>
      </c>
      <c r="L34" s="72" t="s">
        <v>41</v>
      </c>
      <c r="M34" s="39" t="s">
        <v>22</v>
      </c>
      <c r="N34" s="72" t="s">
        <v>41</v>
      </c>
      <c r="O34" s="39" t="s">
        <v>22</v>
      </c>
      <c r="P34" s="72" t="s">
        <v>41</v>
      </c>
      <c r="Q34" s="39" t="s">
        <v>22</v>
      </c>
      <c r="R34" s="361" t="s">
        <v>41</v>
      </c>
      <c r="S34" s="6"/>
      <c r="T34" s="6"/>
      <c r="U34" s="6"/>
      <c r="V34" s="6"/>
      <c r="W34" s="6"/>
    </row>
    <row r="35" spans="1:23" ht="30">
      <c r="A35" s="385" t="s">
        <v>30</v>
      </c>
      <c r="B35" s="139" t="s">
        <v>80</v>
      </c>
      <c r="C35" s="131">
        <f t="shared" ref="C35:L35" si="12">SUM(C36:C39)</f>
        <v>2075</v>
      </c>
      <c r="D35" s="138">
        <f t="shared" si="12"/>
        <v>100</v>
      </c>
      <c r="E35" s="131">
        <f t="shared" si="12"/>
        <v>1942</v>
      </c>
      <c r="F35" s="138">
        <f t="shared" si="12"/>
        <v>100</v>
      </c>
      <c r="G35" s="131">
        <f t="shared" si="12"/>
        <v>2116</v>
      </c>
      <c r="H35" s="138">
        <f t="shared" si="12"/>
        <v>99.999999999999986</v>
      </c>
      <c r="I35" s="131">
        <f t="shared" si="12"/>
        <v>2094</v>
      </c>
      <c r="J35" s="137">
        <f t="shared" si="12"/>
        <v>100</v>
      </c>
      <c r="K35" s="131">
        <f t="shared" si="12"/>
        <v>2111</v>
      </c>
      <c r="L35" s="138">
        <f t="shared" si="12"/>
        <v>100</v>
      </c>
      <c r="M35" s="131">
        <f t="shared" ref="M35:N35" si="13">SUM(M36:M39)</f>
        <v>2158</v>
      </c>
      <c r="N35" s="138">
        <f t="shared" si="13"/>
        <v>100</v>
      </c>
      <c r="O35" s="131">
        <f t="shared" ref="O35:P35" si="14">SUM(O36:O39)</f>
        <v>1709</v>
      </c>
      <c r="P35" s="138">
        <f t="shared" si="14"/>
        <v>100</v>
      </c>
      <c r="Q35" s="131">
        <f t="shared" ref="Q35:R35" si="15">SUM(Q36:Q39)</f>
        <v>2098</v>
      </c>
      <c r="R35" s="457">
        <f t="shared" si="15"/>
        <v>100</v>
      </c>
    </row>
    <row r="36" spans="1:23" ht="15.95" customHeight="1">
      <c r="A36" s="387"/>
      <c r="B36" s="136" t="s">
        <v>81</v>
      </c>
      <c r="C36" s="59">
        <f>C20+C28</f>
        <v>122</v>
      </c>
      <c r="D36" s="135">
        <f>C36/C35*100</f>
        <v>5.8795180722891569</v>
      </c>
      <c r="E36" s="59">
        <f>E20+E28</f>
        <v>104</v>
      </c>
      <c r="F36" s="135">
        <f>E36/E35*100</f>
        <v>5.3553038105046342</v>
      </c>
      <c r="G36" s="59">
        <f>G20+G28</f>
        <v>162</v>
      </c>
      <c r="H36" s="135">
        <f>G36/G35*100</f>
        <v>7.655954631379962</v>
      </c>
      <c r="I36" s="59">
        <f>I20+I28</f>
        <v>170</v>
      </c>
      <c r="J36" s="141">
        <f>I36/I35*100</f>
        <v>8.1184336198662841</v>
      </c>
      <c r="K36" s="59">
        <f>K20+K28</f>
        <v>146</v>
      </c>
      <c r="L36" s="135">
        <f>K36/K35*100</f>
        <v>6.9161534817621977</v>
      </c>
      <c r="M36" s="59">
        <f>M20+M28</f>
        <v>65</v>
      </c>
      <c r="N36" s="135">
        <f>M36/M35*100</f>
        <v>3.0120481927710845</v>
      </c>
      <c r="O36" s="59">
        <f>O20+O28</f>
        <v>63</v>
      </c>
      <c r="P36" s="135">
        <f>O36/O35*100</f>
        <v>3.6863662960795787</v>
      </c>
      <c r="Q36" s="59">
        <f>Q20+Q28</f>
        <v>90</v>
      </c>
      <c r="R36" s="458">
        <f>Q36/Q35*100</f>
        <v>4.28979980934223</v>
      </c>
    </row>
    <row r="37" spans="1:23" ht="15.95" customHeight="1">
      <c r="A37" s="387"/>
      <c r="B37" s="136" t="s">
        <v>82</v>
      </c>
      <c r="C37" s="59">
        <f>C21+C24+C29</f>
        <v>169</v>
      </c>
      <c r="D37" s="135">
        <f>C37/C35*100</f>
        <v>8.1445783132530121</v>
      </c>
      <c r="E37" s="59">
        <f>E21+E24+E29</f>
        <v>160</v>
      </c>
      <c r="F37" s="135">
        <f>E37/E35*100</f>
        <v>8.2389289392378995</v>
      </c>
      <c r="G37" s="59">
        <f>G21+G24+G29</f>
        <v>201</v>
      </c>
      <c r="H37" s="135">
        <f>G37/G35*100</f>
        <v>9.4990548204158802</v>
      </c>
      <c r="I37" s="59">
        <f>I21+I24+I29</f>
        <v>196</v>
      </c>
      <c r="J37" s="141">
        <f>I37/I35*100</f>
        <v>9.3600764087870107</v>
      </c>
      <c r="K37" s="59">
        <f>K21+K24+K29</f>
        <v>167</v>
      </c>
      <c r="L37" s="135">
        <f>K37/K35*100</f>
        <v>7.9109426811937471</v>
      </c>
      <c r="M37" s="59">
        <f>M21+M24+M29</f>
        <v>207</v>
      </c>
      <c r="N37" s="135">
        <f>M37/M35*100</f>
        <v>9.592215013901761</v>
      </c>
      <c r="O37" s="59">
        <f>O21+O24+O29</f>
        <v>241</v>
      </c>
      <c r="P37" s="135">
        <f>O37/O35*100</f>
        <v>14.101813926272674</v>
      </c>
      <c r="Q37" s="59">
        <f>Q21+Q24+Q29</f>
        <v>199</v>
      </c>
      <c r="R37" s="458">
        <f>Q37/Q35*100</f>
        <v>9.4852240228789331</v>
      </c>
    </row>
    <row r="38" spans="1:23" ht="15.95" customHeight="1">
      <c r="A38" s="387"/>
      <c r="B38" s="136" t="s">
        <v>83</v>
      </c>
      <c r="C38" s="59">
        <f>C22+C25</f>
        <v>547</v>
      </c>
      <c r="D38" s="135">
        <f>C38/C35*100</f>
        <v>26.361445783132531</v>
      </c>
      <c r="E38" s="59">
        <f>E22+E25</f>
        <v>444</v>
      </c>
      <c r="F38" s="135">
        <f>E38/E35*100</f>
        <v>22.863027806385169</v>
      </c>
      <c r="G38" s="59">
        <f>G22+G25</f>
        <v>522</v>
      </c>
      <c r="H38" s="135">
        <f>G38/G35*100</f>
        <v>24.669187145557654</v>
      </c>
      <c r="I38" s="59">
        <f>I22+I25</f>
        <v>601</v>
      </c>
      <c r="J38" s="141">
        <f>I38/I35*100</f>
        <v>28.701050620821395</v>
      </c>
      <c r="K38" s="59">
        <f>K22+K25</f>
        <v>555</v>
      </c>
      <c r="L38" s="135">
        <f>K38/K35*100</f>
        <v>26.290857413548078</v>
      </c>
      <c r="M38" s="59">
        <f>M22+M25</f>
        <v>613</v>
      </c>
      <c r="N38" s="135">
        <f>M38/M35*100</f>
        <v>28.405931417979613</v>
      </c>
      <c r="O38" s="59">
        <f>O22+O25</f>
        <v>501</v>
      </c>
      <c r="P38" s="135">
        <f>O38/O35*100</f>
        <v>29.315389116442365</v>
      </c>
      <c r="Q38" s="59">
        <f>Q22+Q25</f>
        <v>543</v>
      </c>
      <c r="R38" s="458">
        <f>Q38/Q35*100</f>
        <v>25.881792183031461</v>
      </c>
    </row>
    <row r="39" spans="1:23" ht="15.95" customHeight="1">
      <c r="A39" s="389"/>
      <c r="B39" s="142" t="s">
        <v>84</v>
      </c>
      <c r="C39" s="59">
        <f>C26</f>
        <v>1237</v>
      </c>
      <c r="D39" s="143">
        <f>C39/C35*100</f>
        <v>59.614457831325296</v>
      </c>
      <c r="E39" s="59">
        <f>E26</f>
        <v>1234</v>
      </c>
      <c r="F39" s="143">
        <f>E39/E35*100</f>
        <v>63.5427394438723</v>
      </c>
      <c r="G39" s="59">
        <f>G26</f>
        <v>1231</v>
      </c>
      <c r="H39" s="143">
        <f>G39/G35*100</f>
        <v>58.175803402646494</v>
      </c>
      <c r="I39" s="59">
        <f>I26</f>
        <v>1127</v>
      </c>
      <c r="J39" s="144">
        <f>I39/I35*100</f>
        <v>53.820439350525305</v>
      </c>
      <c r="K39" s="59">
        <f>K26</f>
        <v>1243</v>
      </c>
      <c r="L39" s="143">
        <f>K39/K35*100</f>
        <v>58.882046423495972</v>
      </c>
      <c r="M39" s="59">
        <f>M26</f>
        <v>1273</v>
      </c>
      <c r="N39" s="143">
        <f>M39/M35*100</f>
        <v>58.989805375347551</v>
      </c>
      <c r="O39" s="59">
        <f>O26</f>
        <v>904</v>
      </c>
      <c r="P39" s="143">
        <f>O39/O35*100</f>
        <v>52.896430661205386</v>
      </c>
      <c r="Q39" s="59">
        <f>Q26</f>
        <v>1266</v>
      </c>
      <c r="R39" s="459">
        <f>Q39/Q35*100</f>
        <v>60.343183984747384</v>
      </c>
    </row>
    <row r="40" spans="1:23" ht="30">
      <c r="A40" s="387" t="s">
        <v>72</v>
      </c>
      <c r="B40" s="139" t="s">
        <v>80</v>
      </c>
      <c r="C40" s="131">
        <f t="shared" ref="C40:L40" si="16">SUM(C41:C44)</f>
        <v>2014</v>
      </c>
      <c r="D40" s="138">
        <f t="shared" si="16"/>
        <v>100</v>
      </c>
      <c r="E40" s="131">
        <f t="shared" si="16"/>
        <v>1928</v>
      </c>
      <c r="F40" s="138">
        <f t="shared" si="16"/>
        <v>100</v>
      </c>
      <c r="G40" s="131">
        <f t="shared" si="16"/>
        <v>2157</v>
      </c>
      <c r="H40" s="138">
        <f t="shared" si="16"/>
        <v>100</v>
      </c>
      <c r="I40" s="131">
        <f t="shared" si="16"/>
        <v>1992</v>
      </c>
      <c r="J40" s="137">
        <f t="shared" si="16"/>
        <v>100</v>
      </c>
      <c r="K40" s="131">
        <f t="shared" si="16"/>
        <v>1999</v>
      </c>
      <c r="L40" s="138">
        <f t="shared" si="16"/>
        <v>100</v>
      </c>
      <c r="M40" s="131">
        <f t="shared" ref="M40:N40" si="17">SUM(M41:M44)</f>
        <v>2054</v>
      </c>
      <c r="N40" s="138">
        <f t="shared" si="17"/>
        <v>100</v>
      </c>
      <c r="O40" s="131">
        <f t="shared" ref="O40:P40" si="18">SUM(O41:O44)</f>
        <v>2004</v>
      </c>
      <c r="P40" s="138">
        <f t="shared" si="18"/>
        <v>100</v>
      </c>
      <c r="Q40" s="131">
        <f t="shared" ref="Q40:R40" si="19">SUM(Q41:Q44)</f>
        <v>1694</v>
      </c>
      <c r="R40" s="457">
        <f t="shared" si="19"/>
        <v>100</v>
      </c>
    </row>
    <row r="41" spans="1:23" ht="15.95" customHeight="1">
      <c r="A41" s="387"/>
      <c r="B41" s="136" t="s">
        <v>81</v>
      </c>
      <c r="C41" s="59">
        <v>71</v>
      </c>
      <c r="D41" s="135">
        <f>C41/C40*100</f>
        <v>3.5253227408142997</v>
      </c>
      <c r="E41" s="59">
        <v>49</v>
      </c>
      <c r="F41" s="135">
        <f>E41/E40*100</f>
        <v>2.5414937759336098</v>
      </c>
      <c r="G41" s="59">
        <v>114</v>
      </c>
      <c r="H41" s="135">
        <f>G41/G40*100</f>
        <v>5.285118219749652</v>
      </c>
      <c r="I41" s="59">
        <v>97</v>
      </c>
      <c r="J41" s="141">
        <f>I41/I40*100</f>
        <v>4.8694779116465865</v>
      </c>
      <c r="K41" s="59">
        <v>111</v>
      </c>
      <c r="L41" s="135">
        <f>K41/K40*100</f>
        <v>5.552776388194097</v>
      </c>
      <c r="M41" s="59">
        <v>73</v>
      </c>
      <c r="N41" s="135">
        <f>M41/M40*100</f>
        <v>3.5540408958130478</v>
      </c>
      <c r="O41" s="59">
        <v>72</v>
      </c>
      <c r="P41" s="135">
        <f>O41/O40*100</f>
        <v>3.5928143712574849</v>
      </c>
      <c r="Q41" s="59">
        <v>67</v>
      </c>
      <c r="R41" s="458">
        <f>Q41/Q40*100</f>
        <v>3.9551357733175916</v>
      </c>
    </row>
    <row r="42" spans="1:23" ht="15.95" customHeight="1">
      <c r="A42" s="387"/>
      <c r="B42" s="136" t="s">
        <v>82</v>
      </c>
      <c r="C42" s="59">
        <v>240</v>
      </c>
      <c r="D42" s="135">
        <f>C42/C40*100</f>
        <v>11.916583912611719</v>
      </c>
      <c r="E42" s="59">
        <v>214</v>
      </c>
      <c r="F42" s="135">
        <f>E42/E40*100</f>
        <v>11.099585062240664</v>
      </c>
      <c r="G42" s="59">
        <v>303</v>
      </c>
      <c r="H42" s="135">
        <f>G42/G40*100</f>
        <v>14.047287899860919</v>
      </c>
      <c r="I42" s="59">
        <v>260</v>
      </c>
      <c r="J42" s="141">
        <f>I42/I40*100</f>
        <v>13.052208835341366</v>
      </c>
      <c r="K42" s="59">
        <v>234</v>
      </c>
      <c r="L42" s="135">
        <f>K42/K40*100</f>
        <v>11.705852926463232</v>
      </c>
      <c r="M42" s="59">
        <v>249</v>
      </c>
      <c r="N42" s="135">
        <f>M42/M40*100</f>
        <v>12.122687439143135</v>
      </c>
      <c r="O42" s="59">
        <v>307</v>
      </c>
      <c r="P42" s="135">
        <f>O42/O40*100</f>
        <v>15.319361277445109</v>
      </c>
      <c r="Q42" s="59">
        <v>289</v>
      </c>
      <c r="R42" s="458">
        <f>Q42/Q40*100</f>
        <v>17.060212514757968</v>
      </c>
    </row>
    <row r="43" spans="1:23" ht="15.95" customHeight="1">
      <c r="A43" s="387"/>
      <c r="B43" s="136" t="s">
        <v>83</v>
      </c>
      <c r="C43" s="59">
        <v>611</v>
      </c>
      <c r="D43" s="135">
        <f>C43/C40*100</f>
        <v>30.337636544190666</v>
      </c>
      <c r="E43" s="59">
        <v>620</v>
      </c>
      <c r="F43" s="135">
        <f>E43/E40*100</f>
        <v>32.157676348547717</v>
      </c>
      <c r="G43" s="59">
        <v>675</v>
      </c>
      <c r="H43" s="135">
        <f>G43/G40*100</f>
        <v>31.29346314325452</v>
      </c>
      <c r="I43" s="59">
        <v>684</v>
      </c>
      <c r="J43" s="141">
        <f>I43/I40*100</f>
        <v>34.337349397590359</v>
      </c>
      <c r="K43" s="59">
        <v>622</v>
      </c>
      <c r="L43" s="135">
        <f>K43/K40*100</f>
        <v>31.115557778889446</v>
      </c>
      <c r="M43" s="59">
        <v>640</v>
      </c>
      <c r="N43" s="135">
        <f>M43/M40*100</f>
        <v>31.158714703018504</v>
      </c>
      <c r="O43" s="59">
        <v>639</v>
      </c>
      <c r="P43" s="135">
        <f>O43/O40*100</f>
        <v>31.886227544910177</v>
      </c>
      <c r="Q43" s="59">
        <v>641</v>
      </c>
      <c r="R43" s="458">
        <f>Q43/Q40*100</f>
        <v>37.83943329397875</v>
      </c>
    </row>
    <row r="44" spans="1:23" ht="15.95" customHeight="1">
      <c r="A44" s="389"/>
      <c r="B44" s="142" t="s">
        <v>84</v>
      </c>
      <c r="C44" s="59">
        <v>1092</v>
      </c>
      <c r="D44" s="143">
        <f>C44/C40*100</f>
        <v>54.220456802383325</v>
      </c>
      <c r="E44" s="59">
        <v>1045</v>
      </c>
      <c r="F44" s="143">
        <f>E44/E40*100</f>
        <v>54.201244813278002</v>
      </c>
      <c r="G44" s="59">
        <v>1065</v>
      </c>
      <c r="H44" s="143">
        <f>G44/G40*100</f>
        <v>49.374130737134905</v>
      </c>
      <c r="I44" s="59">
        <v>951</v>
      </c>
      <c r="J44" s="144">
        <f>I44/I40*100</f>
        <v>47.74096385542169</v>
      </c>
      <c r="K44" s="59">
        <v>1032</v>
      </c>
      <c r="L44" s="143">
        <f>K44/K40*100</f>
        <v>51.625812906453227</v>
      </c>
      <c r="M44" s="59">
        <v>1092</v>
      </c>
      <c r="N44" s="143">
        <f>M44/M40*100</f>
        <v>53.164556962025308</v>
      </c>
      <c r="O44" s="59">
        <v>986</v>
      </c>
      <c r="P44" s="143">
        <f>O44/O40*100</f>
        <v>49.201596806387229</v>
      </c>
      <c r="Q44" s="59">
        <v>697</v>
      </c>
      <c r="R44" s="459">
        <f>Q44/Q40*100</f>
        <v>41.145218417945692</v>
      </c>
    </row>
    <row r="45" spans="1:23" ht="30">
      <c r="A45" s="387" t="s">
        <v>29</v>
      </c>
      <c r="B45" s="139" t="s">
        <v>80</v>
      </c>
      <c r="C45" s="131">
        <f t="shared" ref="C45:L45" si="20">SUM(C46:C49)</f>
        <v>2014</v>
      </c>
      <c r="D45" s="138">
        <f t="shared" si="20"/>
        <v>100</v>
      </c>
      <c r="E45" s="131">
        <f t="shared" si="20"/>
        <v>4191</v>
      </c>
      <c r="F45" s="138">
        <f t="shared" si="20"/>
        <v>100</v>
      </c>
      <c r="G45" s="131">
        <f t="shared" si="20"/>
        <v>4500</v>
      </c>
      <c r="H45" s="138">
        <f t="shared" si="20"/>
        <v>100</v>
      </c>
      <c r="I45" s="131">
        <f t="shared" si="20"/>
        <v>4531</v>
      </c>
      <c r="J45" s="137">
        <f t="shared" si="20"/>
        <v>100</v>
      </c>
      <c r="K45" s="131">
        <f t="shared" si="20"/>
        <v>4370</v>
      </c>
      <c r="L45" s="138">
        <f t="shared" si="20"/>
        <v>100.00000000000001</v>
      </c>
      <c r="M45" s="131">
        <f t="shared" ref="M45:N45" si="21">SUM(M46:M49)</f>
        <v>4203</v>
      </c>
      <c r="N45" s="138">
        <f t="shared" si="21"/>
        <v>100</v>
      </c>
      <c r="O45" s="131">
        <f t="shared" ref="O45:P45" si="22">SUM(O46:O49)</f>
        <v>4104</v>
      </c>
      <c r="P45" s="138">
        <f t="shared" si="22"/>
        <v>100</v>
      </c>
      <c r="Q45" s="131">
        <f t="shared" ref="Q45:R45" si="23">SUM(Q46:Q49)</f>
        <v>4750</v>
      </c>
      <c r="R45" s="457">
        <f t="shared" si="23"/>
        <v>100</v>
      </c>
    </row>
    <row r="46" spans="1:23" ht="15.95" customHeight="1">
      <c r="A46" s="387"/>
      <c r="B46" s="136" t="s">
        <v>81</v>
      </c>
      <c r="C46" s="59">
        <v>71</v>
      </c>
      <c r="D46" s="135">
        <f>C46/C45*100</f>
        <v>3.5253227408142997</v>
      </c>
      <c r="E46" s="59">
        <v>151</v>
      </c>
      <c r="F46" s="135">
        <f>E46/E45*100</f>
        <v>3.6029587210689571</v>
      </c>
      <c r="G46" s="59">
        <v>206</v>
      </c>
      <c r="H46" s="135">
        <f>G46/G45*100</f>
        <v>4.5777777777777775</v>
      </c>
      <c r="I46" s="59">
        <v>238</v>
      </c>
      <c r="J46" s="141">
        <f>I46/I45*100</f>
        <v>5.2527035974398588</v>
      </c>
      <c r="K46" s="59">
        <v>196</v>
      </c>
      <c r="L46" s="135">
        <f>K46/K45*100</f>
        <v>4.4851258581235696</v>
      </c>
      <c r="M46" s="59">
        <v>160</v>
      </c>
      <c r="N46" s="135">
        <f>M46/M45*100</f>
        <v>3.8068046633357127</v>
      </c>
      <c r="O46" s="59">
        <v>236</v>
      </c>
      <c r="P46" s="135">
        <f>O46/O45*100</f>
        <v>5.7504873294346979</v>
      </c>
      <c r="Q46" s="59">
        <v>186</v>
      </c>
      <c r="R46" s="458">
        <f>Q46/Q45*100</f>
        <v>3.9157894736842107</v>
      </c>
    </row>
    <row r="47" spans="1:23" ht="15.95" customHeight="1">
      <c r="A47" s="387"/>
      <c r="B47" s="136" t="s">
        <v>82</v>
      </c>
      <c r="C47" s="59">
        <v>240</v>
      </c>
      <c r="D47" s="135">
        <f>C47/C45*100</f>
        <v>11.916583912611719</v>
      </c>
      <c r="E47" s="59">
        <v>503</v>
      </c>
      <c r="F47" s="135">
        <f>E47/E45*100</f>
        <v>12.001908852302554</v>
      </c>
      <c r="G47" s="59">
        <v>634</v>
      </c>
      <c r="H47" s="135">
        <f>G47/G45*100</f>
        <v>14.08888888888889</v>
      </c>
      <c r="I47" s="59">
        <v>612</v>
      </c>
      <c r="J47" s="141">
        <f>I47/I45*100</f>
        <v>13.506952107702494</v>
      </c>
      <c r="K47" s="59">
        <v>550</v>
      </c>
      <c r="L47" s="135">
        <f>K47/K45*100</f>
        <v>12.585812356979407</v>
      </c>
      <c r="M47" s="59">
        <v>677</v>
      </c>
      <c r="N47" s="135">
        <f>M47/M45*100</f>
        <v>16.107542231739234</v>
      </c>
      <c r="O47" s="59">
        <v>803</v>
      </c>
      <c r="P47" s="135">
        <f>O47/O45*100</f>
        <v>19.56627680311891</v>
      </c>
      <c r="Q47" s="59">
        <v>706</v>
      </c>
      <c r="R47" s="458">
        <f>Q47/Q45*100</f>
        <v>14.863157894736842</v>
      </c>
    </row>
    <row r="48" spans="1:23" ht="15.95" customHeight="1">
      <c r="A48" s="387"/>
      <c r="B48" s="136" t="s">
        <v>83</v>
      </c>
      <c r="C48" s="59">
        <v>611</v>
      </c>
      <c r="D48" s="135">
        <f>C48/C45*100</f>
        <v>30.337636544190666</v>
      </c>
      <c r="E48" s="59">
        <v>1180</v>
      </c>
      <c r="F48" s="135">
        <f>E48/E45*100</f>
        <v>28.155571462658074</v>
      </c>
      <c r="G48" s="59">
        <v>1209</v>
      </c>
      <c r="H48" s="135">
        <f>G48/G45*100</f>
        <v>26.866666666666667</v>
      </c>
      <c r="I48" s="59">
        <v>1290</v>
      </c>
      <c r="J48" s="141">
        <f>I48/I45*100</f>
        <v>28.470536305451333</v>
      </c>
      <c r="K48" s="59">
        <v>1265</v>
      </c>
      <c r="L48" s="135">
        <f>K48/K45*100</f>
        <v>28.947368421052634</v>
      </c>
      <c r="M48" s="59">
        <v>1323</v>
      </c>
      <c r="N48" s="135">
        <f>M48/M45*100</f>
        <v>31.477516059957171</v>
      </c>
      <c r="O48" s="59">
        <v>1277</v>
      </c>
      <c r="P48" s="135">
        <f>O48/O45*100</f>
        <v>31.115984405458093</v>
      </c>
      <c r="Q48" s="59">
        <v>1356</v>
      </c>
      <c r="R48" s="458">
        <f>Q48/Q45*100</f>
        <v>28.547368421052632</v>
      </c>
    </row>
    <row r="49" spans="1:24" ht="15.95" customHeight="1">
      <c r="A49" s="389"/>
      <c r="B49" s="142" t="s">
        <v>84</v>
      </c>
      <c r="C49" s="59">
        <v>1092</v>
      </c>
      <c r="D49" s="143">
        <f>C49/C45*100</f>
        <v>54.220456802383325</v>
      </c>
      <c r="E49" s="59">
        <v>2357</v>
      </c>
      <c r="F49" s="143">
        <f>E49/E45*100</f>
        <v>56.239560963970412</v>
      </c>
      <c r="G49" s="59">
        <v>2451</v>
      </c>
      <c r="H49" s="143">
        <f>G49/G45*100</f>
        <v>54.466666666666661</v>
      </c>
      <c r="I49" s="59">
        <v>2391</v>
      </c>
      <c r="J49" s="144">
        <f>I49/I45*100</f>
        <v>52.769807989406317</v>
      </c>
      <c r="K49" s="59">
        <v>2359</v>
      </c>
      <c r="L49" s="143">
        <f>K49/K45*100</f>
        <v>53.9816933638444</v>
      </c>
      <c r="M49" s="59">
        <v>2043</v>
      </c>
      <c r="N49" s="143">
        <f>M49/M45*100</f>
        <v>48.608137044967883</v>
      </c>
      <c r="O49" s="59">
        <v>1788</v>
      </c>
      <c r="P49" s="143">
        <f>O49/O45*100</f>
        <v>43.567251461988306</v>
      </c>
      <c r="Q49" s="59">
        <v>2502</v>
      </c>
      <c r="R49" s="459">
        <f>Q49/Q45*100</f>
        <v>52.673684210526318</v>
      </c>
    </row>
    <row r="50" spans="1:24" ht="30">
      <c r="A50" s="385" t="s">
        <v>28</v>
      </c>
      <c r="B50" s="168" t="s">
        <v>80</v>
      </c>
      <c r="C50" s="131">
        <f t="shared" ref="C50:L50" si="24">SUM(C51:C54)</f>
        <v>2014</v>
      </c>
      <c r="D50" s="241">
        <f t="shared" si="24"/>
        <v>100</v>
      </c>
      <c r="E50" s="131">
        <f t="shared" si="24"/>
        <v>865</v>
      </c>
      <c r="F50" s="241">
        <f t="shared" si="24"/>
        <v>100</v>
      </c>
      <c r="G50" s="131">
        <f t="shared" si="24"/>
        <v>972</v>
      </c>
      <c r="H50" s="241">
        <f t="shared" si="24"/>
        <v>100</v>
      </c>
      <c r="I50" s="131">
        <f t="shared" si="24"/>
        <v>973</v>
      </c>
      <c r="J50" s="242">
        <f t="shared" si="24"/>
        <v>100</v>
      </c>
      <c r="K50" s="131">
        <f t="shared" si="24"/>
        <v>928</v>
      </c>
      <c r="L50" s="241">
        <f t="shared" si="24"/>
        <v>100</v>
      </c>
      <c r="M50" s="131">
        <f t="shared" ref="M50:N50" si="25">SUM(M51:M54)</f>
        <v>916</v>
      </c>
      <c r="N50" s="241">
        <f t="shared" si="25"/>
        <v>100</v>
      </c>
      <c r="O50" s="131">
        <f t="shared" ref="O50:P50" si="26">SUM(O51:O54)</f>
        <v>790</v>
      </c>
      <c r="P50" s="241">
        <f t="shared" si="26"/>
        <v>100</v>
      </c>
      <c r="Q50" s="131">
        <f t="shared" ref="Q50:R50" si="27">SUM(Q51:Q54)</f>
        <v>950</v>
      </c>
      <c r="R50" s="460">
        <f t="shared" si="27"/>
        <v>100</v>
      </c>
    </row>
    <row r="51" spans="1:24" ht="15.95" customHeight="1">
      <c r="A51" s="387"/>
      <c r="B51" s="136" t="s">
        <v>81</v>
      </c>
      <c r="C51" s="59">
        <v>71</v>
      </c>
      <c r="D51" s="135">
        <f>C51/C50*100</f>
        <v>3.5253227408142997</v>
      </c>
      <c r="E51" s="59">
        <v>50</v>
      </c>
      <c r="F51" s="135">
        <f>E51/E50*100</f>
        <v>5.7803468208092488</v>
      </c>
      <c r="G51" s="59">
        <v>53</v>
      </c>
      <c r="H51" s="135">
        <f>G51/G50*100</f>
        <v>5.4526748971193415</v>
      </c>
      <c r="I51" s="59">
        <v>80</v>
      </c>
      <c r="J51" s="141">
        <f>I51/I50*100</f>
        <v>8.2219938335046248</v>
      </c>
      <c r="K51" s="59">
        <v>78</v>
      </c>
      <c r="L51" s="135">
        <f>K51/K50*100</f>
        <v>8.4051724137931032</v>
      </c>
      <c r="M51" s="59">
        <v>75</v>
      </c>
      <c r="N51" s="135">
        <f>M51/M50*100</f>
        <v>8.1877729257641914</v>
      </c>
      <c r="O51" s="59">
        <v>56</v>
      </c>
      <c r="P51" s="135">
        <f>O51/O50*100</f>
        <v>7.0886075949367093</v>
      </c>
      <c r="Q51" s="59">
        <v>71</v>
      </c>
      <c r="R51" s="458">
        <f>Q51/Q50*100</f>
        <v>7.4736842105263159</v>
      </c>
    </row>
    <row r="52" spans="1:24" ht="15.95" customHeight="1">
      <c r="A52" s="387"/>
      <c r="B52" s="136" t="s">
        <v>82</v>
      </c>
      <c r="C52" s="59">
        <v>240</v>
      </c>
      <c r="D52" s="135">
        <f>C52/C50*100</f>
        <v>11.916583912611719</v>
      </c>
      <c r="E52" s="59">
        <v>151</v>
      </c>
      <c r="F52" s="135">
        <f>E52/E50*100</f>
        <v>17.456647398843931</v>
      </c>
      <c r="G52" s="59">
        <v>215</v>
      </c>
      <c r="H52" s="135">
        <f>G52/G50*100</f>
        <v>22.119341563786008</v>
      </c>
      <c r="I52" s="59">
        <v>169</v>
      </c>
      <c r="J52" s="141">
        <f>I52/I50*100</f>
        <v>17.36896197327852</v>
      </c>
      <c r="K52" s="59">
        <v>194</v>
      </c>
      <c r="L52" s="135">
        <f>K52/K50*100</f>
        <v>20.905172413793103</v>
      </c>
      <c r="M52" s="59">
        <v>112</v>
      </c>
      <c r="N52" s="135">
        <f>M52/M50*100</f>
        <v>12.22707423580786</v>
      </c>
      <c r="O52" s="59">
        <v>199</v>
      </c>
      <c r="P52" s="135">
        <f>O52/O50*100</f>
        <v>25.189873417721522</v>
      </c>
      <c r="Q52" s="59">
        <v>191</v>
      </c>
      <c r="R52" s="458">
        <f>Q52/Q50*100</f>
        <v>20.105263157894736</v>
      </c>
    </row>
    <row r="53" spans="1:24" ht="15.95" customHeight="1">
      <c r="A53" s="387"/>
      <c r="B53" s="136" t="s">
        <v>83</v>
      </c>
      <c r="C53" s="59">
        <v>611</v>
      </c>
      <c r="D53" s="135">
        <f>C53/C50*100</f>
        <v>30.337636544190666</v>
      </c>
      <c r="E53" s="59">
        <v>241</v>
      </c>
      <c r="F53" s="135">
        <f>E53/E50*100</f>
        <v>27.861271676300582</v>
      </c>
      <c r="G53" s="59">
        <v>303</v>
      </c>
      <c r="H53" s="135">
        <f>G53/G50*100</f>
        <v>31.172839506172838</v>
      </c>
      <c r="I53" s="59">
        <v>246</v>
      </c>
      <c r="J53" s="141">
        <f>I53/I50*100</f>
        <v>25.282631038026722</v>
      </c>
      <c r="K53" s="59">
        <v>304</v>
      </c>
      <c r="L53" s="135">
        <f>K53/K50*100</f>
        <v>32.758620689655174</v>
      </c>
      <c r="M53" s="59">
        <v>300</v>
      </c>
      <c r="N53" s="135">
        <f>M53/M50*100</f>
        <v>32.751091703056765</v>
      </c>
      <c r="O53" s="59">
        <v>263</v>
      </c>
      <c r="P53" s="135">
        <f>O53/O50*100</f>
        <v>33.291139240506325</v>
      </c>
      <c r="Q53" s="59">
        <v>274</v>
      </c>
      <c r="R53" s="458">
        <f>Q53/Q50*100</f>
        <v>28.842105263157897</v>
      </c>
    </row>
    <row r="54" spans="1:24" ht="15.95" customHeight="1" thickBot="1">
      <c r="A54" s="392"/>
      <c r="B54" s="145" t="s">
        <v>84</v>
      </c>
      <c r="C54" s="166">
        <v>1092</v>
      </c>
      <c r="D54" s="243">
        <f>C54/C50*100</f>
        <v>54.220456802383325</v>
      </c>
      <c r="E54" s="166">
        <v>423</v>
      </c>
      <c r="F54" s="243">
        <f>E54/E50*100</f>
        <v>48.901734104046241</v>
      </c>
      <c r="G54" s="166">
        <v>401</v>
      </c>
      <c r="H54" s="243">
        <f>G54/G50*100</f>
        <v>41.255144032921805</v>
      </c>
      <c r="I54" s="166">
        <v>478</v>
      </c>
      <c r="J54" s="244">
        <f>I54/I50*100</f>
        <v>49.126413155190136</v>
      </c>
      <c r="K54" s="166">
        <v>352</v>
      </c>
      <c r="L54" s="243">
        <f>K54/K50*100</f>
        <v>37.931034482758619</v>
      </c>
      <c r="M54" s="166">
        <v>429</v>
      </c>
      <c r="N54" s="243">
        <f>M54/M50*100</f>
        <v>46.834061135371179</v>
      </c>
      <c r="O54" s="166">
        <v>272</v>
      </c>
      <c r="P54" s="243">
        <f>O54/O50*100</f>
        <v>34.430379746835442</v>
      </c>
      <c r="Q54" s="166">
        <v>414</v>
      </c>
      <c r="R54" s="461">
        <f>Q54/Q50*100</f>
        <v>43.578947368421048</v>
      </c>
    </row>
    <row r="55" spans="1:24" ht="30.75" thickTop="1">
      <c r="A55" s="387" t="s">
        <v>19</v>
      </c>
      <c r="B55" s="139" t="s">
        <v>80</v>
      </c>
      <c r="C55" s="91">
        <f t="shared" ref="C55:L55" si="28">SUM(C56:C59)</f>
        <v>41361</v>
      </c>
      <c r="D55" s="138">
        <f t="shared" si="28"/>
        <v>100</v>
      </c>
      <c r="E55" s="91">
        <f t="shared" si="28"/>
        <v>40147</v>
      </c>
      <c r="F55" s="138">
        <f t="shared" si="28"/>
        <v>100</v>
      </c>
      <c r="G55" s="91">
        <f t="shared" si="28"/>
        <v>41775</v>
      </c>
      <c r="H55" s="138">
        <f t="shared" si="28"/>
        <v>100</v>
      </c>
      <c r="I55" s="91">
        <f t="shared" si="28"/>
        <v>39755</v>
      </c>
      <c r="J55" s="137">
        <f t="shared" si="28"/>
        <v>100</v>
      </c>
      <c r="K55" s="91">
        <f t="shared" si="28"/>
        <v>38837</v>
      </c>
      <c r="L55" s="138">
        <f t="shared" si="28"/>
        <v>100</v>
      </c>
      <c r="M55" s="91">
        <f t="shared" ref="M55:N55" si="29">SUM(M56:M59)</f>
        <v>35404</v>
      </c>
      <c r="N55" s="138">
        <f t="shared" si="29"/>
        <v>100</v>
      </c>
      <c r="O55" s="91">
        <f t="shared" ref="O55:P55" si="30">SUM(O56:O59)</f>
        <v>35102</v>
      </c>
      <c r="P55" s="138">
        <f t="shared" si="30"/>
        <v>100</v>
      </c>
      <c r="Q55" s="91">
        <f>SUM(Q56:Q59)</f>
        <v>37912</v>
      </c>
      <c r="R55" s="457">
        <f t="shared" ref="Q55:R55" si="31">SUM(R56:R59)</f>
        <v>100</v>
      </c>
    </row>
    <row r="56" spans="1:24" ht="15.95" customHeight="1">
      <c r="A56" s="387"/>
      <c r="B56" s="136" t="s">
        <v>81</v>
      </c>
      <c r="C56" s="59">
        <v>2004</v>
      </c>
      <c r="D56" s="135">
        <f>C56/C55*100</f>
        <v>4.8451439762094726</v>
      </c>
      <c r="E56" s="59">
        <v>1762</v>
      </c>
      <c r="F56" s="135">
        <f>E56/E55*100</f>
        <v>4.3888708994445409</v>
      </c>
      <c r="G56" s="59">
        <v>2117</v>
      </c>
      <c r="H56" s="135">
        <f>G56/G55*100</f>
        <v>5.0676241771394377</v>
      </c>
      <c r="I56" s="59">
        <v>2549</v>
      </c>
      <c r="J56" s="141">
        <f>I56/I55*100</f>
        <v>6.4117721041378442</v>
      </c>
      <c r="K56" s="59">
        <v>2448</v>
      </c>
      <c r="L56" s="135">
        <f>K56/K55*100</f>
        <v>6.303267502639236</v>
      </c>
      <c r="M56" s="59">
        <v>1738</v>
      </c>
      <c r="N56" s="135">
        <f>M56/M55*100</f>
        <v>4.9090498248785446</v>
      </c>
      <c r="O56" s="59">
        <v>1631</v>
      </c>
      <c r="P56" s="135">
        <f>O56/O55*100</f>
        <v>4.6464588912312692</v>
      </c>
      <c r="Q56" s="59">
        <v>1637</v>
      </c>
      <c r="R56" s="458">
        <f>Q56/Q55*100</f>
        <v>4.3178940704790039</v>
      </c>
    </row>
    <row r="57" spans="1:24" ht="15.95" customHeight="1">
      <c r="A57" s="387"/>
      <c r="B57" s="136" t="s">
        <v>82</v>
      </c>
      <c r="C57" s="59">
        <v>4897</v>
      </c>
      <c r="D57" s="135">
        <f>C57/C55*100</f>
        <v>11.839655714320253</v>
      </c>
      <c r="E57" s="59">
        <v>4621</v>
      </c>
      <c r="F57" s="135">
        <f>E57/E55*100</f>
        <v>11.510200014945077</v>
      </c>
      <c r="G57" s="59">
        <v>5395</v>
      </c>
      <c r="H57" s="135">
        <f>G57/G55*100</f>
        <v>12.914422501496109</v>
      </c>
      <c r="I57" s="59">
        <v>4904</v>
      </c>
      <c r="J57" s="141">
        <f>I57/I55*100</f>
        <v>12.335555276065904</v>
      </c>
      <c r="K57" s="59">
        <v>4593</v>
      </c>
      <c r="L57" s="135">
        <f>K57/K55*100</f>
        <v>11.826351159976312</v>
      </c>
      <c r="M57" s="59">
        <v>4849</v>
      </c>
      <c r="N57" s="135">
        <f>M57/M55*100</f>
        <v>13.696192520619139</v>
      </c>
      <c r="O57" s="59">
        <v>5621</v>
      </c>
      <c r="P57" s="135">
        <f>O57/O55*100</f>
        <v>16.013332573642529</v>
      </c>
      <c r="Q57" s="59">
        <v>5183</v>
      </c>
      <c r="R57" s="458">
        <f>Q57/Q55*100</f>
        <v>13.671133150453683</v>
      </c>
    </row>
    <row r="58" spans="1:24" ht="15.95" customHeight="1">
      <c r="A58" s="387"/>
      <c r="B58" s="136" t="s">
        <v>83</v>
      </c>
      <c r="C58" s="59">
        <v>9872</v>
      </c>
      <c r="D58" s="135">
        <f>C58/C55*100</f>
        <v>23.867894876816326</v>
      </c>
      <c r="E58" s="59">
        <v>9276</v>
      </c>
      <c r="F58" s="135">
        <f>E58/E55*100</f>
        <v>23.105088798664909</v>
      </c>
      <c r="G58" s="59">
        <v>10056</v>
      </c>
      <c r="H58" s="135">
        <f>G58/G55*100</f>
        <v>24.071813285457811</v>
      </c>
      <c r="I58" s="59">
        <v>9945</v>
      </c>
      <c r="J58" s="141">
        <f>I58/I55*100</f>
        <v>25.015721292919128</v>
      </c>
      <c r="K58" s="59">
        <v>9366</v>
      </c>
      <c r="L58" s="135">
        <f>K58/K55*100</f>
        <v>24.116177871617271</v>
      </c>
      <c r="M58" s="59">
        <v>9899</v>
      </c>
      <c r="N58" s="135">
        <f>M58/M55*100</f>
        <v>27.960117500847364</v>
      </c>
      <c r="O58" s="59">
        <v>9106</v>
      </c>
      <c r="P58" s="135">
        <f>O58/O55*100</f>
        <v>25.941541792490458</v>
      </c>
      <c r="Q58" s="59">
        <v>9533</v>
      </c>
      <c r="R58" s="458">
        <f>Q58/Q55*100</f>
        <v>25.145072800168812</v>
      </c>
    </row>
    <row r="59" spans="1:24" ht="15.95" customHeight="1">
      <c r="A59" s="394"/>
      <c r="B59" s="462" t="s">
        <v>84</v>
      </c>
      <c r="C59" s="431">
        <v>24588</v>
      </c>
      <c r="D59" s="463">
        <f>C59/C55*100</f>
        <v>59.447305432653948</v>
      </c>
      <c r="E59" s="432">
        <v>24488</v>
      </c>
      <c r="F59" s="463">
        <f>E59/E55*100</f>
        <v>60.99584028694548</v>
      </c>
      <c r="G59" s="432">
        <v>24207</v>
      </c>
      <c r="H59" s="463">
        <f>G59/G55*100</f>
        <v>57.946140035906645</v>
      </c>
      <c r="I59" s="432">
        <v>22357</v>
      </c>
      <c r="J59" s="464">
        <f>I59/I55*100</f>
        <v>56.236951326877126</v>
      </c>
      <c r="K59" s="432">
        <v>22430</v>
      </c>
      <c r="L59" s="463">
        <f>K59/K55*100</f>
        <v>57.754203465767183</v>
      </c>
      <c r="M59" s="432">
        <v>18918</v>
      </c>
      <c r="N59" s="463">
        <f>M59/M55*100</f>
        <v>53.434640153654954</v>
      </c>
      <c r="O59" s="432">
        <v>18744</v>
      </c>
      <c r="P59" s="463">
        <f>O59/O55*100</f>
        <v>53.398666742635747</v>
      </c>
      <c r="Q59" s="432">
        <v>21559</v>
      </c>
      <c r="R59" s="465">
        <f>Q59/Q55*100</f>
        <v>56.865899978898504</v>
      </c>
    </row>
    <row r="60" spans="1:24" s="6" customFormat="1" ht="15.75">
      <c r="A60" s="5"/>
      <c r="B60" s="5"/>
      <c r="C60" s="5"/>
      <c r="D60" s="5"/>
      <c r="E60" s="5"/>
      <c r="F60" s="5"/>
      <c r="G60" s="5"/>
      <c r="H60" s="5"/>
      <c r="I60" s="27"/>
      <c r="J60" s="5"/>
      <c r="K60" s="27"/>
      <c r="L60" s="5"/>
      <c r="M60" s="27"/>
      <c r="N60" s="21"/>
      <c r="O60" s="25"/>
      <c r="P60" s="21"/>
      <c r="S60" s="25"/>
      <c r="T60" s="21"/>
      <c r="V60" s="21"/>
    </row>
    <row r="63" spans="1:24">
      <c r="A63" s="273" t="s">
        <v>20</v>
      </c>
      <c r="B63" s="273"/>
      <c r="C63" s="273"/>
      <c r="D63" s="273"/>
      <c r="E63" s="273"/>
      <c r="F63" s="273"/>
      <c r="G63" s="273"/>
      <c r="H63" s="273"/>
      <c r="I63" s="273"/>
      <c r="J63" s="273"/>
      <c r="K63" s="273"/>
      <c r="L63" s="323"/>
      <c r="M63" s="323"/>
      <c r="N63" s="323"/>
      <c r="O63" s="323"/>
      <c r="P63" s="323"/>
      <c r="Q63" s="323"/>
      <c r="R63" s="323"/>
      <c r="S63" s="274"/>
      <c r="T63" s="274"/>
      <c r="U63" s="274"/>
      <c r="V63" s="274"/>
      <c r="W63" s="274"/>
      <c r="X63" s="274"/>
    </row>
    <row r="64" spans="1:24">
      <c r="A64" s="314" t="s">
        <v>27</v>
      </c>
      <c r="B64" s="314"/>
      <c r="C64" s="314"/>
      <c r="D64" s="314"/>
      <c r="E64" s="314"/>
      <c r="F64" s="314"/>
      <c r="G64" s="314"/>
      <c r="H64" s="314"/>
      <c r="I64" s="314"/>
      <c r="J64" s="314"/>
      <c r="K64" s="314"/>
      <c r="L64" s="314"/>
      <c r="M64" s="314"/>
      <c r="N64" s="314"/>
      <c r="O64" s="314"/>
      <c r="P64" s="314"/>
      <c r="Q64" s="314"/>
      <c r="R64" s="314"/>
      <c r="S64" s="272"/>
      <c r="T64" s="272"/>
      <c r="U64" s="272"/>
      <c r="V64" s="272"/>
      <c r="W64" s="272"/>
      <c r="X64" s="272"/>
    </row>
    <row r="65" spans="1:24">
      <c r="A65" s="314"/>
      <c r="B65" s="314"/>
      <c r="C65" s="314"/>
      <c r="D65" s="314"/>
      <c r="E65" s="314"/>
      <c r="F65" s="314"/>
      <c r="G65" s="314"/>
      <c r="H65" s="314"/>
      <c r="I65" s="314"/>
      <c r="J65" s="314"/>
      <c r="K65" s="314"/>
      <c r="L65" s="314"/>
      <c r="M65" s="314"/>
      <c r="N65" s="314"/>
      <c r="O65" s="314"/>
      <c r="P65" s="314"/>
      <c r="Q65" s="314"/>
      <c r="R65" s="314"/>
      <c r="S65" s="272"/>
      <c r="T65" s="272"/>
      <c r="U65" s="272"/>
      <c r="V65" s="272"/>
      <c r="W65" s="272"/>
      <c r="X65" s="272"/>
    </row>
    <row r="66" spans="1:24">
      <c r="A66" s="314"/>
      <c r="B66" s="314"/>
      <c r="C66" s="314"/>
      <c r="D66" s="314"/>
      <c r="E66" s="314"/>
      <c r="F66" s="314"/>
      <c r="G66" s="314"/>
      <c r="H66" s="314"/>
      <c r="I66" s="314"/>
      <c r="J66" s="314"/>
      <c r="K66" s="314"/>
      <c r="L66" s="314"/>
      <c r="M66" s="314"/>
      <c r="N66" s="314"/>
      <c r="O66" s="314"/>
      <c r="P66" s="314"/>
      <c r="Q66" s="314"/>
      <c r="R66" s="314"/>
      <c r="S66" s="272"/>
      <c r="T66" s="272"/>
      <c r="U66" s="272"/>
      <c r="V66" s="272"/>
      <c r="W66" s="272"/>
      <c r="X66" s="272"/>
    </row>
    <row r="67" spans="1:24">
      <c r="A67" s="314"/>
      <c r="B67" s="314"/>
      <c r="C67" s="314"/>
      <c r="D67" s="314"/>
      <c r="E67" s="314"/>
      <c r="F67" s="314"/>
      <c r="G67" s="314"/>
      <c r="H67" s="314"/>
      <c r="I67" s="314"/>
      <c r="J67" s="314"/>
      <c r="K67" s="314"/>
      <c r="L67" s="314"/>
      <c r="M67" s="314"/>
      <c r="N67" s="314"/>
      <c r="O67" s="314"/>
      <c r="P67" s="314"/>
      <c r="Q67" s="314"/>
      <c r="R67" s="314"/>
      <c r="S67" s="272"/>
      <c r="T67" s="272"/>
      <c r="U67" s="272"/>
      <c r="V67" s="272"/>
      <c r="W67" s="272"/>
      <c r="X67" s="272"/>
    </row>
    <row r="68" spans="1:24">
      <c r="A68" s="314"/>
      <c r="B68" s="314"/>
      <c r="C68" s="314"/>
      <c r="D68" s="314"/>
      <c r="E68" s="314"/>
      <c r="F68" s="314"/>
      <c r="G68" s="314"/>
      <c r="H68" s="314"/>
      <c r="I68" s="314"/>
      <c r="J68" s="314"/>
      <c r="K68" s="314"/>
      <c r="L68" s="314"/>
      <c r="M68" s="314"/>
      <c r="N68" s="314"/>
      <c r="O68" s="314"/>
      <c r="P68" s="314"/>
      <c r="Q68" s="314"/>
      <c r="R68" s="314"/>
      <c r="S68" s="272"/>
      <c r="T68" s="272"/>
      <c r="U68" s="272"/>
      <c r="V68" s="272"/>
      <c r="W68" s="272"/>
      <c r="X68" s="272"/>
    </row>
    <row r="69" spans="1:24">
      <c r="A69" s="314"/>
      <c r="B69" s="314"/>
      <c r="C69" s="314"/>
      <c r="D69" s="314"/>
      <c r="E69" s="314"/>
      <c r="F69" s="314"/>
      <c r="G69" s="314"/>
      <c r="H69" s="314"/>
      <c r="I69" s="314"/>
      <c r="J69" s="314"/>
      <c r="K69" s="314"/>
      <c r="L69" s="314"/>
      <c r="M69" s="314"/>
      <c r="N69" s="314"/>
      <c r="O69" s="314"/>
      <c r="P69" s="314"/>
      <c r="Q69" s="314"/>
      <c r="R69" s="314"/>
      <c r="S69" s="272"/>
      <c r="T69" s="272"/>
      <c r="U69" s="272"/>
      <c r="V69" s="272"/>
      <c r="W69" s="272"/>
      <c r="X69" s="272"/>
    </row>
    <row r="70" spans="1:24">
      <c r="A70" s="314"/>
      <c r="B70" s="314"/>
      <c r="C70" s="314"/>
      <c r="D70" s="314"/>
      <c r="E70" s="314"/>
      <c r="F70" s="314"/>
      <c r="G70" s="314"/>
      <c r="H70" s="314"/>
      <c r="I70" s="314"/>
      <c r="J70" s="314"/>
      <c r="K70" s="314"/>
      <c r="L70" s="314"/>
      <c r="M70" s="314"/>
      <c r="N70" s="314"/>
      <c r="O70" s="314"/>
      <c r="P70" s="314"/>
      <c r="Q70" s="314"/>
      <c r="R70" s="314"/>
      <c r="S70" s="272"/>
      <c r="T70" s="272"/>
      <c r="U70" s="272"/>
      <c r="V70" s="272"/>
      <c r="W70" s="272"/>
      <c r="X70" s="272"/>
    </row>
    <row r="71" spans="1:24">
      <c r="A71" s="314"/>
      <c r="B71" s="314"/>
      <c r="C71" s="314"/>
      <c r="D71" s="314"/>
      <c r="E71" s="314"/>
      <c r="F71" s="314"/>
      <c r="G71" s="314"/>
      <c r="H71" s="314"/>
      <c r="I71" s="314"/>
      <c r="J71" s="314"/>
      <c r="K71" s="314"/>
      <c r="L71" s="314"/>
      <c r="M71" s="314"/>
      <c r="N71" s="314"/>
      <c r="O71" s="314"/>
      <c r="P71" s="314"/>
      <c r="Q71" s="314"/>
      <c r="R71" s="314"/>
      <c r="S71" s="272"/>
      <c r="T71" s="272"/>
      <c r="U71" s="272"/>
      <c r="V71" s="272"/>
      <c r="W71" s="272"/>
      <c r="X71" s="272"/>
    </row>
    <row r="73" spans="1:24">
      <c r="A73" s="13" t="s">
        <v>21</v>
      </c>
      <c r="B73" s="13"/>
      <c r="C73" s="13"/>
    </row>
  </sheetData>
  <mergeCells count="42">
    <mergeCell ref="A4:R7"/>
    <mergeCell ref="A3:R3"/>
    <mergeCell ref="A1:R1"/>
    <mergeCell ref="Q17:R17"/>
    <mergeCell ref="Q33:R33"/>
    <mergeCell ref="A64:R71"/>
    <mergeCell ref="L63:R63"/>
    <mergeCell ref="A32:R32"/>
    <mergeCell ref="O17:P17"/>
    <mergeCell ref="O33:P33"/>
    <mergeCell ref="A27:B27"/>
    <mergeCell ref="A28:B28"/>
    <mergeCell ref="A29:B29"/>
    <mergeCell ref="A23:B23"/>
    <mergeCell ref="A24:B24"/>
    <mergeCell ref="A26:B26"/>
    <mergeCell ref="A21:B21"/>
    <mergeCell ref="A25:B25"/>
    <mergeCell ref="A50:A54"/>
    <mergeCell ref="A55:A59"/>
    <mergeCell ref="I33:J33"/>
    <mergeCell ref="A35:A39"/>
    <mergeCell ref="A40:A44"/>
    <mergeCell ref="C33:D33"/>
    <mergeCell ref="E33:F33"/>
    <mergeCell ref="G33:H33"/>
    <mergeCell ref="K33:L33"/>
    <mergeCell ref="A45:A49"/>
    <mergeCell ref="M33:N33"/>
    <mergeCell ref="A20:B20"/>
    <mergeCell ref="A22:B22"/>
    <mergeCell ref="A19:B19"/>
    <mergeCell ref="C17:D17"/>
    <mergeCell ref="M17:N17"/>
    <mergeCell ref="E17:F17"/>
    <mergeCell ref="G17:H17"/>
    <mergeCell ref="I17:J17"/>
    <mergeCell ref="K17:L17"/>
    <mergeCell ref="A16:R16"/>
    <mergeCell ref="A13:R13"/>
    <mergeCell ref="A9:R12"/>
    <mergeCell ref="A8:R8"/>
  </mergeCells>
  <hyperlinks>
    <hyperlink ref="A73" location="Titelseite!A1" display="zurück zum Inhaltsverzeichnis" xr:uid="{00000000-0004-0000-0600-000000000000}"/>
  </hyperlinks>
  <pageMargins left="0.7" right="0.7" top="0.78740157499999996" bottom="0.78740157499999996" header="0.3" footer="0.3"/>
  <pageSetup paperSize="9" orientation="portrait" horizontalDpi="4294967293" r:id="rId1"/>
  <ignoredErrors>
    <ignoredError sqref="D36:J39 K36:K39 L36:L40 M36:M39 N36:R3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60"/>
  <sheetViews>
    <sheetView zoomScaleNormal="100" workbookViewId="0">
      <selection sqref="A1:AB1"/>
    </sheetView>
  </sheetViews>
  <sheetFormatPr baseColWidth="10" defaultColWidth="11.5703125" defaultRowHeight="15"/>
  <cols>
    <col min="1" max="1" width="12.5703125" style="23" customWidth="1"/>
    <col min="2" max="2" width="24.28515625" style="23" customWidth="1"/>
    <col min="3" max="6" width="10.28515625" style="23" hidden="1" customWidth="1"/>
    <col min="7" max="8" width="9.7109375" style="23" hidden="1" customWidth="1"/>
    <col min="9" max="28" width="9.7109375" style="23" customWidth="1"/>
    <col min="29" max="16384" width="11.5703125" style="23"/>
  </cols>
  <sheetData>
    <row r="1" spans="1:28" ht="18.75">
      <c r="A1" s="315" t="s">
        <v>47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row>
    <row r="3" spans="1:28"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row>
    <row r="4" spans="1:28">
      <c r="A4" s="314" t="s">
        <v>156</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1:28">
      <c r="A5" s="314"/>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8">
      <c r="A6" s="31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row>
    <row r="7" spans="1:28">
      <c r="A7" s="314"/>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row>
    <row r="8" spans="1:28"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row>
    <row r="9" spans="1:28" ht="15" customHeight="1">
      <c r="A9" s="332" t="s">
        <v>60</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row>
    <row r="10" spans="1:28">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row>
    <row r="11" spans="1:28">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row>
    <row r="12" spans="1:28">
      <c r="A12" s="332"/>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row>
    <row r="13" spans="1:28"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row>
    <row r="14" spans="1:28" s="6" customFormat="1" ht="12.6" customHeight="1">
      <c r="A14" s="5"/>
      <c r="B14" s="5"/>
      <c r="C14" s="5"/>
      <c r="D14" s="5"/>
      <c r="E14" s="5"/>
      <c r="F14" s="5"/>
      <c r="G14" s="5"/>
      <c r="H14" s="5"/>
      <c r="I14" s="5"/>
      <c r="R14" s="21"/>
    </row>
    <row r="15" spans="1:28">
      <c r="A15" s="38" t="s">
        <v>64</v>
      </c>
      <c r="B15" s="14"/>
      <c r="C15" s="16"/>
      <c r="D15" s="17"/>
      <c r="E15" s="17"/>
      <c r="F15" s="17"/>
      <c r="G15" s="17"/>
      <c r="H15" s="17"/>
      <c r="I15" s="17"/>
      <c r="J15" s="17"/>
      <c r="K15" s="17"/>
      <c r="L15" s="17"/>
      <c r="M15" s="17"/>
      <c r="N15" s="17"/>
      <c r="O15" s="17"/>
      <c r="P15" s="17"/>
      <c r="Q15" s="17"/>
      <c r="R15" s="17"/>
      <c r="S15" s="17"/>
      <c r="T15" s="17"/>
      <c r="U15" s="541"/>
      <c r="V15" s="541"/>
      <c r="W15" s="541"/>
      <c r="X15" s="541"/>
      <c r="Y15" s="541"/>
      <c r="Z15" s="541"/>
      <c r="AA15" s="541"/>
      <c r="AB15" s="541"/>
    </row>
    <row r="16" spans="1:28">
      <c r="A16" s="382"/>
      <c r="B16" s="383"/>
      <c r="C16" s="357">
        <v>2010</v>
      </c>
      <c r="D16" s="358"/>
      <c r="E16" s="357">
        <v>2011</v>
      </c>
      <c r="F16" s="358"/>
      <c r="G16" s="357">
        <v>2012</v>
      </c>
      <c r="H16" s="358"/>
      <c r="I16" s="357">
        <v>2013</v>
      </c>
      <c r="J16" s="358"/>
      <c r="K16" s="357">
        <v>2014</v>
      </c>
      <c r="L16" s="358"/>
      <c r="M16" s="357">
        <v>2015</v>
      </c>
      <c r="N16" s="358"/>
      <c r="O16" s="357">
        <v>2016</v>
      </c>
      <c r="P16" s="358"/>
      <c r="Q16" s="357">
        <v>2017</v>
      </c>
      <c r="R16" s="358"/>
      <c r="S16" s="357">
        <v>2018</v>
      </c>
      <c r="T16" s="358"/>
      <c r="U16" s="357">
        <v>2019</v>
      </c>
      <c r="V16" s="358"/>
      <c r="W16" s="357">
        <v>2020</v>
      </c>
      <c r="X16" s="358"/>
      <c r="Y16" s="357">
        <v>2021</v>
      </c>
      <c r="Z16" s="359"/>
      <c r="AA16" s="357">
        <v>2022</v>
      </c>
      <c r="AB16" s="359"/>
    </row>
    <row r="17" spans="1:36" ht="30">
      <c r="A17" s="466"/>
      <c r="B17" s="160"/>
      <c r="C17" s="93" t="s">
        <v>22</v>
      </c>
      <c r="D17" s="151" t="s">
        <v>41</v>
      </c>
      <c r="E17" s="93" t="s">
        <v>22</v>
      </c>
      <c r="F17" s="147" t="s">
        <v>41</v>
      </c>
      <c r="G17" s="91" t="s">
        <v>22</v>
      </c>
      <c r="H17" s="151" t="s">
        <v>41</v>
      </c>
      <c r="I17" s="93" t="s">
        <v>22</v>
      </c>
      <c r="J17" s="151" t="s">
        <v>41</v>
      </c>
      <c r="K17" s="93" t="s">
        <v>22</v>
      </c>
      <c r="L17" s="151" t="s">
        <v>41</v>
      </c>
      <c r="M17" s="93" t="s">
        <v>22</v>
      </c>
      <c r="N17" s="147" t="s">
        <v>41</v>
      </c>
      <c r="O17" s="91" t="s">
        <v>22</v>
      </c>
      <c r="P17" s="147" t="s">
        <v>41</v>
      </c>
      <c r="Q17" s="91" t="s">
        <v>22</v>
      </c>
      <c r="R17" s="147" t="s">
        <v>41</v>
      </c>
      <c r="S17" s="91" t="s">
        <v>22</v>
      </c>
      <c r="T17" s="147" t="s">
        <v>41</v>
      </c>
      <c r="U17" s="91" t="s">
        <v>22</v>
      </c>
      <c r="V17" s="151" t="s">
        <v>41</v>
      </c>
      <c r="W17" s="91" t="s">
        <v>22</v>
      </c>
      <c r="X17" s="151" t="s">
        <v>41</v>
      </c>
      <c r="Y17" s="91" t="s">
        <v>22</v>
      </c>
      <c r="Z17" s="416" t="s">
        <v>41</v>
      </c>
      <c r="AA17" s="91" t="s">
        <v>22</v>
      </c>
      <c r="AB17" s="416" t="s">
        <v>41</v>
      </c>
    </row>
    <row r="18" spans="1:36" ht="15.95" customHeight="1">
      <c r="A18" s="385" t="s">
        <v>30</v>
      </c>
      <c r="B18" s="168" t="s">
        <v>67</v>
      </c>
      <c r="C18" s="161">
        <v>6042</v>
      </c>
      <c r="D18" s="162">
        <f>C18/C18*100</f>
        <v>100</v>
      </c>
      <c r="E18" s="161">
        <v>5831</v>
      </c>
      <c r="F18" s="162">
        <f>E18/E18*100</f>
        <v>100</v>
      </c>
      <c r="G18" s="161">
        <v>5733</v>
      </c>
      <c r="H18" s="162">
        <f>G18/G18*100</f>
        <v>100</v>
      </c>
      <c r="I18" s="161">
        <v>5584</v>
      </c>
      <c r="J18" s="162">
        <f>I18/I18*100</f>
        <v>100</v>
      </c>
      <c r="K18" s="161">
        <v>5363</v>
      </c>
      <c r="L18" s="162">
        <f>K18/K18*100</f>
        <v>100</v>
      </c>
      <c r="M18" s="161">
        <v>5152</v>
      </c>
      <c r="N18" s="162">
        <f>M18/M18*100</f>
        <v>100</v>
      </c>
      <c r="O18" s="161">
        <v>5122</v>
      </c>
      <c r="P18" s="162">
        <f>O18/O18*100</f>
        <v>100</v>
      </c>
      <c r="Q18" s="161">
        <v>4820</v>
      </c>
      <c r="R18" s="162">
        <f>Q18/Q18*100</f>
        <v>100</v>
      </c>
      <c r="S18" s="161">
        <v>5168</v>
      </c>
      <c r="T18" s="162">
        <f>S18/S18*100</f>
        <v>100</v>
      </c>
      <c r="U18" s="161">
        <v>5184</v>
      </c>
      <c r="V18" s="162">
        <f>U18/U18*100</f>
        <v>100</v>
      </c>
      <c r="W18" s="161">
        <f>SUM(W19:W23)</f>
        <v>5062</v>
      </c>
      <c r="X18" s="162">
        <f>W18/W18*100</f>
        <v>100</v>
      </c>
      <c r="Y18" s="161">
        <v>4912</v>
      </c>
      <c r="Z18" s="162">
        <f>Y18/Y18*100</f>
        <v>100</v>
      </c>
      <c r="AA18" s="161">
        <v>4552</v>
      </c>
      <c r="AB18" s="467">
        <f>AA18/AA18*100</f>
        <v>100</v>
      </c>
    </row>
    <row r="19" spans="1:36" ht="30">
      <c r="A19" s="387"/>
      <c r="B19" s="136" t="s">
        <v>55</v>
      </c>
      <c r="C19" s="59">
        <v>3408</v>
      </c>
      <c r="D19" s="163">
        <f>C19/C18*100</f>
        <v>56.405163853028796</v>
      </c>
      <c r="E19" s="59">
        <v>3296</v>
      </c>
      <c r="F19" s="163">
        <f>E19/E18*100</f>
        <v>56.525467329789059</v>
      </c>
      <c r="G19" s="59">
        <v>3258</v>
      </c>
      <c r="H19" s="163">
        <f>G19/G18*100</f>
        <v>56.828885400313965</v>
      </c>
      <c r="I19" s="59">
        <v>3188</v>
      </c>
      <c r="J19" s="163">
        <f>I19/I18*100</f>
        <v>57.091690544412607</v>
      </c>
      <c r="K19" s="59">
        <v>3112</v>
      </c>
      <c r="L19" s="163">
        <f>K19/K18*100</f>
        <v>58.027223568898002</v>
      </c>
      <c r="M19" s="59">
        <v>2972</v>
      </c>
      <c r="N19" s="163">
        <f>M19/M18*100</f>
        <v>57.686335403726709</v>
      </c>
      <c r="O19" s="59">
        <v>2951</v>
      </c>
      <c r="P19" s="163">
        <f>O19/O18*100</f>
        <v>57.614213197969541</v>
      </c>
      <c r="Q19" s="59">
        <v>2865</v>
      </c>
      <c r="R19" s="163">
        <f>Q19/Q18*100</f>
        <v>59.439834024896264</v>
      </c>
      <c r="S19" s="59">
        <v>2959</v>
      </c>
      <c r="T19" s="163">
        <f>S19/S18*100</f>
        <v>57.256191950464398</v>
      </c>
      <c r="U19" s="59">
        <v>2922</v>
      </c>
      <c r="V19" s="163">
        <f>U19/U18*100</f>
        <v>56.365740740740748</v>
      </c>
      <c r="W19" s="59">
        <v>2792</v>
      </c>
      <c r="X19" s="163">
        <f>W19/W18*100</f>
        <v>55.156064796523118</v>
      </c>
      <c r="Y19" s="59">
        <v>2699</v>
      </c>
      <c r="Z19" s="163">
        <f>Y19/Y18*100</f>
        <v>54.947068403908794</v>
      </c>
      <c r="AA19" s="59">
        <v>2594</v>
      </c>
      <c r="AB19" s="468">
        <f>AA19/AA18*100</f>
        <v>56.985940246045693</v>
      </c>
      <c r="AD19" s="538"/>
      <c r="AE19" s="538"/>
      <c r="AF19" s="538"/>
      <c r="AG19" s="538"/>
      <c r="AH19" s="538"/>
      <c r="AI19" s="538"/>
      <c r="AJ19" s="537"/>
    </row>
    <row r="20" spans="1:36">
      <c r="A20" s="387"/>
      <c r="B20" s="136" t="s">
        <v>56</v>
      </c>
      <c r="C20" s="59">
        <v>1675</v>
      </c>
      <c r="D20" s="163">
        <f>C20/C18*100</f>
        <v>27.722608407811983</v>
      </c>
      <c r="E20" s="59">
        <v>1603</v>
      </c>
      <c r="F20" s="163">
        <f>E20/E18*100</f>
        <v>27.490996398559425</v>
      </c>
      <c r="G20" s="59">
        <v>1517</v>
      </c>
      <c r="H20" s="163">
        <f>G20/G18*100</f>
        <v>26.460840746555032</v>
      </c>
      <c r="I20" s="59">
        <v>1486</v>
      </c>
      <c r="J20" s="163">
        <f>I20/I18*100</f>
        <v>26.611747851002864</v>
      </c>
      <c r="K20" s="59">
        <v>1380</v>
      </c>
      <c r="L20" s="163">
        <f>K20/K18*100</f>
        <v>25.731866492634719</v>
      </c>
      <c r="M20" s="59">
        <v>1316</v>
      </c>
      <c r="N20" s="163">
        <f>M20/M18*100</f>
        <v>25.543478260869566</v>
      </c>
      <c r="O20" s="59">
        <v>1293</v>
      </c>
      <c r="P20" s="163">
        <f>O20/O18*100</f>
        <v>25.244045294806718</v>
      </c>
      <c r="Q20" s="59">
        <v>1310</v>
      </c>
      <c r="R20" s="163">
        <f>Q20/Q18*100</f>
        <v>27.178423236514522</v>
      </c>
      <c r="S20" s="59">
        <v>1284</v>
      </c>
      <c r="T20" s="163">
        <f>S20/S18*100</f>
        <v>24.845201238390093</v>
      </c>
      <c r="U20" s="59">
        <v>1286</v>
      </c>
      <c r="V20" s="163">
        <f>U20/U18*100</f>
        <v>24.807098765432098</v>
      </c>
      <c r="W20" s="59">
        <v>1304</v>
      </c>
      <c r="X20" s="163">
        <f>W20/W18*100</f>
        <v>25.760568945080998</v>
      </c>
      <c r="Y20" s="59">
        <v>1178</v>
      </c>
      <c r="Z20" s="163">
        <f>Y20/Y18*100</f>
        <v>23.982084690553744</v>
      </c>
      <c r="AA20" s="59">
        <v>1205</v>
      </c>
      <c r="AB20" s="468">
        <f>AA20/AA18*100</f>
        <v>26.471880492091387</v>
      </c>
      <c r="AD20" s="539"/>
      <c r="AE20" s="539"/>
      <c r="AF20" s="539"/>
      <c r="AG20" s="539"/>
      <c r="AH20" s="539"/>
      <c r="AI20" s="539"/>
      <c r="AJ20" s="537"/>
    </row>
    <row r="21" spans="1:36">
      <c r="A21" s="387"/>
      <c r="B21" s="136" t="s">
        <v>57</v>
      </c>
      <c r="C21" s="59">
        <v>108</v>
      </c>
      <c r="D21" s="163">
        <f>C21/C18*100</f>
        <v>1.7874875868917579</v>
      </c>
      <c r="E21" s="59">
        <v>103</v>
      </c>
      <c r="F21" s="163">
        <f>E21/E18*100</f>
        <v>1.7664208540559081</v>
      </c>
      <c r="G21" s="59">
        <v>121</v>
      </c>
      <c r="H21" s="163">
        <f>G21/G18*100</f>
        <v>2.110587824873539</v>
      </c>
      <c r="I21" s="59">
        <v>110</v>
      </c>
      <c r="J21" s="163">
        <f>I21/I18*100</f>
        <v>1.9699140401146131</v>
      </c>
      <c r="K21" s="59">
        <v>108</v>
      </c>
      <c r="L21" s="163">
        <f>K21/K18*100</f>
        <v>2.013798247249674</v>
      </c>
      <c r="M21" s="59">
        <v>117</v>
      </c>
      <c r="N21" s="163">
        <f>M21/M18*100</f>
        <v>2.270962732919255</v>
      </c>
      <c r="O21" s="59">
        <v>117</v>
      </c>
      <c r="P21" s="163">
        <f>O21/O18*100</f>
        <v>2.2842639593908629</v>
      </c>
      <c r="Q21" s="59">
        <v>108</v>
      </c>
      <c r="R21" s="163">
        <f>Q21/Q18*100</f>
        <v>2.2406639004149378</v>
      </c>
      <c r="S21" s="59">
        <v>108</v>
      </c>
      <c r="T21" s="163">
        <f>S21/S18*100</f>
        <v>2.0897832817337458</v>
      </c>
      <c r="U21" s="59">
        <v>92</v>
      </c>
      <c r="V21" s="163">
        <f>U21/U18*100</f>
        <v>1.7746913580246912</v>
      </c>
      <c r="W21" s="59">
        <v>90</v>
      </c>
      <c r="X21" s="163">
        <f>W21/W18*100</f>
        <v>1.7779533781114183</v>
      </c>
      <c r="Y21" s="59">
        <v>86</v>
      </c>
      <c r="Z21" s="163">
        <f>Y21/Y18*100</f>
        <v>1.7508143322475571</v>
      </c>
      <c r="AA21" s="59">
        <v>63</v>
      </c>
      <c r="AB21" s="468">
        <f>AA21/AA18*100</f>
        <v>1.3840070298769773</v>
      </c>
      <c r="AD21" s="539"/>
      <c r="AE21" s="539"/>
      <c r="AF21" s="539"/>
      <c r="AG21" s="539"/>
      <c r="AH21" s="539"/>
      <c r="AI21" s="539"/>
    </row>
    <row r="22" spans="1:36" ht="15" customHeight="1">
      <c r="A22" s="387"/>
      <c r="B22" s="136" t="s">
        <v>59</v>
      </c>
      <c r="C22" s="59">
        <v>329</v>
      </c>
      <c r="D22" s="163">
        <f>C22/C18*100</f>
        <v>5.4452168156239651</v>
      </c>
      <c r="E22" s="59">
        <v>313</v>
      </c>
      <c r="F22" s="163">
        <f>E22/E18*100</f>
        <v>5.3678614302864007</v>
      </c>
      <c r="G22" s="59">
        <v>293</v>
      </c>
      <c r="H22" s="163">
        <f>G22/G18*100</f>
        <v>5.110762253619396</v>
      </c>
      <c r="I22" s="59">
        <v>256</v>
      </c>
      <c r="J22" s="163">
        <f>I22/I18*100</f>
        <v>4.5845272206303722</v>
      </c>
      <c r="K22" s="59">
        <v>222</v>
      </c>
      <c r="L22" s="163">
        <f>K22/K18*100</f>
        <v>4.1394741749021069</v>
      </c>
      <c r="M22" s="59">
        <v>214</v>
      </c>
      <c r="N22" s="163">
        <f>M22/M18*100</f>
        <v>4.1537267080745348</v>
      </c>
      <c r="O22" s="59">
        <v>201</v>
      </c>
      <c r="P22" s="163">
        <f>O22/O18*100</f>
        <v>3.9242483404919954</v>
      </c>
      <c r="Q22" s="59">
        <v>229</v>
      </c>
      <c r="R22" s="163">
        <f>Q22/Q18*100</f>
        <v>4.7510373443983402</v>
      </c>
      <c r="S22" s="59">
        <v>249</v>
      </c>
      <c r="T22" s="163">
        <f>S22/S18*100</f>
        <v>4.818111455108359</v>
      </c>
      <c r="U22" s="59">
        <v>283</v>
      </c>
      <c r="V22" s="163">
        <f>U22/U18*100</f>
        <v>5.4591049382716053</v>
      </c>
      <c r="W22" s="59">
        <v>269</v>
      </c>
      <c r="X22" s="163">
        <f>W22/W18*100</f>
        <v>5.3141050967996835</v>
      </c>
      <c r="Y22" s="59">
        <v>362</v>
      </c>
      <c r="Z22" s="163">
        <f>Y22/Y18*100</f>
        <v>7.3697068403908803</v>
      </c>
      <c r="AA22" s="59">
        <v>157</v>
      </c>
      <c r="AB22" s="468">
        <f>AA22/AA18*100</f>
        <v>3.4490333919156417</v>
      </c>
      <c r="AD22" s="538"/>
      <c r="AE22" s="538"/>
      <c r="AF22" s="538"/>
      <c r="AG22" s="538"/>
      <c r="AH22" s="538"/>
      <c r="AI22" s="538"/>
    </row>
    <row r="23" spans="1:36">
      <c r="A23" s="389"/>
      <c r="B23" s="142" t="s">
        <v>58</v>
      </c>
      <c r="C23" s="63">
        <v>522</v>
      </c>
      <c r="D23" s="164">
        <f>C23/C18*100</f>
        <v>8.6395233366434958</v>
      </c>
      <c r="E23" s="63">
        <v>516</v>
      </c>
      <c r="F23" s="164">
        <f>E23/E18*100</f>
        <v>8.8492539873092095</v>
      </c>
      <c r="G23" s="63">
        <v>544</v>
      </c>
      <c r="H23" s="164">
        <f>G23/G18*100</f>
        <v>9.4889237746380601</v>
      </c>
      <c r="I23" s="63">
        <v>544</v>
      </c>
      <c r="J23" s="164">
        <f>I23/I18*100</f>
        <v>9.7421203438395416</v>
      </c>
      <c r="K23" s="63">
        <v>541</v>
      </c>
      <c r="L23" s="164">
        <f>K23/K18*100</f>
        <v>10.087637516315496</v>
      </c>
      <c r="M23" s="63">
        <v>533</v>
      </c>
      <c r="N23" s="164">
        <f>M23/M18*100</f>
        <v>10.345496894409937</v>
      </c>
      <c r="O23" s="63">
        <v>560</v>
      </c>
      <c r="P23" s="164">
        <f>O23/O18*100</f>
        <v>10.933229207340881</v>
      </c>
      <c r="Q23" s="63">
        <v>308</v>
      </c>
      <c r="R23" s="164">
        <f>Q23/Q18*100</f>
        <v>6.3900414937759331</v>
      </c>
      <c r="S23" s="63">
        <v>568</v>
      </c>
      <c r="T23" s="164">
        <f>S23/S18*100</f>
        <v>10.990712074303406</v>
      </c>
      <c r="U23" s="63">
        <v>601</v>
      </c>
      <c r="V23" s="164">
        <f>U23/U18*100</f>
        <v>11.593364197530864</v>
      </c>
      <c r="W23" s="63">
        <v>607</v>
      </c>
      <c r="X23" s="164">
        <f>W23/W18*100</f>
        <v>11.991307783484789</v>
      </c>
      <c r="Y23" s="63">
        <v>587</v>
      </c>
      <c r="Z23" s="164">
        <f>Y23/Y18*100</f>
        <v>11.950325732899023</v>
      </c>
      <c r="AA23" s="63">
        <v>533</v>
      </c>
      <c r="AB23" s="469">
        <f>AA23/AA18*100</f>
        <v>11.709138840070299</v>
      </c>
      <c r="AD23" s="539"/>
      <c r="AE23" s="539"/>
      <c r="AF23" s="539"/>
      <c r="AG23" s="539"/>
      <c r="AH23" s="539"/>
      <c r="AI23" s="539"/>
    </row>
    <row r="24" spans="1:36">
      <c r="A24" s="387" t="s">
        <v>98</v>
      </c>
      <c r="B24" s="168" t="s">
        <v>67</v>
      </c>
      <c r="C24" s="59">
        <v>4458</v>
      </c>
      <c r="D24" s="165">
        <f>C24/C24*100</f>
        <v>100</v>
      </c>
      <c r="E24" s="59">
        <v>4382</v>
      </c>
      <c r="F24" s="165">
        <f>E24/E24*100</f>
        <v>100</v>
      </c>
      <c r="G24" s="59">
        <v>4358</v>
      </c>
      <c r="H24" s="165">
        <f>G24/G24*100</f>
        <v>100</v>
      </c>
      <c r="I24" s="59">
        <v>4291</v>
      </c>
      <c r="J24" s="165">
        <f>I24/I24*100</f>
        <v>100</v>
      </c>
      <c r="K24" s="59">
        <v>3951</v>
      </c>
      <c r="L24" s="165">
        <f>K24/K24*100</f>
        <v>100</v>
      </c>
      <c r="M24" s="59">
        <v>3733</v>
      </c>
      <c r="N24" s="165">
        <f>M24/M24*100</f>
        <v>100</v>
      </c>
      <c r="O24" s="59">
        <v>3536</v>
      </c>
      <c r="P24" s="165">
        <f>O24/O24*100</f>
        <v>100</v>
      </c>
      <c r="Q24" s="59">
        <v>3435</v>
      </c>
      <c r="R24" s="165">
        <f>Q24/Q24*100</f>
        <v>100</v>
      </c>
      <c r="S24" s="59">
        <v>3660</v>
      </c>
      <c r="T24" s="165">
        <f>S24/S24*100</f>
        <v>100</v>
      </c>
      <c r="U24" s="59">
        <v>3645</v>
      </c>
      <c r="V24" s="165">
        <f>U24/U24*100</f>
        <v>100</v>
      </c>
      <c r="W24" s="59">
        <f>SUM(W25:W29)</f>
        <v>3484</v>
      </c>
      <c r="X24" s="165">
        <f>W24/W24*100</f>
        <v>100</v>
      </c>
      <c r="Y24" s="59">
        <v>2991</v>
      </c>
      <c r="Z24" s="165">
        <f>Y24/Y24*100</f>
        <v>100</v>
      </c>
      <c r="AA24" s="59">
        <v>2891</v>
      </c>
      <c r="AB24" s="470">
        <f>AA24/AA24*100</f>
        <v>100</v>
      </c>
      <c r="AD24" s="538"/>
      <c r="AE24" s="538"/>
      <c r="AF24" s="538"/>
      <c r="AG24" s="538"/>
      <c r="AH24" s="538"/>
      <c r="AI24" s="538"/>
    </row>
    <row r="25" spans="1:36" ht="30">
      <c r="A25" s="387"/>
      <c r="B25" s="136" t="s">
        <v>55</v>
      </c>
      <c r="C25" s="59">
        <v>2993</v>
      </c>
      <c r="D25" s="163">
        <f>C25/C24*100</f>
        <v>67.137729923732621</v>
      </c>
      <c r="E25" s="59">
        <v>3011</v>
      </c>
      <c r="F25" s="163">
        <f>E25/E24*100</f>
        <v>68.712916476494755</v>
      </c>
      <c r="G25" s="59">
        <v>3056</v>
      </c>
      <c r="H25" s="163">
        <f>G25/G24*100</f>
        <v>70.123910050481868</v>
      </c>
      <c r="I25" s="59">
        <v>3028</v>
      </c>
      <c r="J25" s="163">
        <f>I25/I24*100</f>
        <v>70.566301561407599</v>
      </c>
      <c r="K25" s="59">
        <v>2797</v>
      </c>
      <c r="L25" s="163">
        <f>K25/K24*100</f>
        <v>70.792204505188565</v>
      </c>
      <c r="M25" s="59">
        <v>2663</v>
      </c>
      <c r="N25" s="163">
        <f>M25/M24*100</f>
        <v>71.336726493436913</v>
      </c>
      <c r="O25" s="59">
        <v>2489</v>
      </c>
      <c r="P25" s="163">
        <f>O25/O24*100</f>
        <v>70.39027149321268</v>
      </c>
      <c r="Q25" s="59">
        <v>2419</v>
      </c>
      <c r="R25" s="163">
        <f>Q25/Q24*100</f>
        <v>70.422125181950506</v>
      </c>
      <c r="S25" s="59">
        <v>2445</v>
      </c>
      <c r="T25" s="163">
        <f>S25/S24*100</f>
        <v>66.803278688524586</v>
      </c>
      <c r="U25" s="59">
        <v>2424</v>
      </c>
      <c r="V25" s="163">
        <f>U25/U24*100</f>
        <v>66.502057613168716</v>
      </c>
      <c r="W25" s="59">
        <v>2320</v>
      </c>
      <c r="X25" s="163">
        <f>W25/W24*100</f>
        <v>66.59012629161883</v>
      </c>
      <c r="Y25" s="59">
        <v>1963</v>
      </c>
      <c r="Z25" s="163">
        <f>Y25/Y24*100</f>
        <v>65.630224005349376</v>
      </c>
      <c r="AA25" s="59">
        <v>1977</v>
      </c>
      <c r="AB25" s="468">
        <f>AA25/AA24*100</f>
        <v>68.384641992390172</v>
      </c>
      <c r="AD25" s="539"/>
      <c r="AE25" s="539"/>
      <c r="AF25" s="539"/>
      <c r="AG25" s="539"/>
      <c r="AH25" s="539"/>
      <c r="AI25" s="539"/>
    </row>
    <row r="26" spans="1:36">
      <c r="A26" s="387"/>
      <c r="B26" s="136" t="s">
        <v>56</v>
      </c>
      <c r="C26" s="59">
        <v>862</v>
      </c>
      <c r="D26" s="163">
        <f>C26/C24*100</f>
        <v>19.336025123373709</v>
      </c>
      <c r="E26" s="59">
        <v>770</v>
      </c>
      <c r="F26" s="163">
        <f>E26/E24*100</f>
        <v>17.571884984025559</v>
      </c>
      <c r="G26" s="59">
        <v>718</v>
      </c>
      <c r="H26" s="163">
        <f>G26/G24*100</f>
        <v>16.475447452960072</v>
      </c>
      <c r="I26" s="59">
        <v>691</v>
      </c>
      <c r="J26" s="163">
        <f>I26/I24*100</f>
        <v>16.103472384059661</v>
      </c>
      <c r="K26" s="59">
        <v>633</v>
      </c>
      <c r="L26" s="163">
        <f>K26/K24*100</f>
        <v>16.021260440394837</v>
      </c>
      <c r="M26" s="59">
        <v>615</v>
      </c>
      <c r="N26" s="163">
        <f>M26/M24*100</f>
        <v>16.474685239753551</v>
      </c>
      <c r="O26" s="59">
        <v>577</v>
      </c>
      <c r="P26" s="163">
        <f>O26/O24*100</f>
        <v>16.317873303167421</v>
      </c>
      <c r="Q26" s="59">
        <v>579</v>
      </c>
      <c r="R26" s="163">
        <f>Q26/Q24*100</f>
        <v>16.855895196506552</v>
      </c>
      <c r="S26" s="59">
        <v>608</v>
      </c>
      <c r="T26" s="163">
        <f>S26/S24*100</f>
        <v>16.612021857923498</v>
      </c>
      <c r="U26" s="59">
        <v>610</v>
      </c>
      <c r="V26" s="163">
        <f>U26/U24*100</f>
        <v>16.735253772290807</v>
      </c>
      <c r="W26" s="59">
        <v>590</v>
      </c>
      <c r="X26" s="163">
        <f>W26/W24*100</f>
        <v>16.934557979334102</v>
      </c>
      <c r="Y26" s="59">
        <v>548</v>
      </c>
      <c r="Z26" s="163">
        <f>Y26/Y24*100</f>
        <v>18.321631561350717</v>
      </c>
      <c r="AA26" s="59">
        <v>477</v>
      </c>
      <c r="AB26" s="468">
        <f>AA26/AA24*100</f>
        <v>16.49948114839156</v>
      </c>
      <c r="AD26" s="538"/>
      <c r="AE26" s="538"/>
      <c r="AF26" s="538"/>
      <c r="AG26" s="538"/>
      <c r="AH26" s="538"/>
      <c r="AI26" s="538"/>
    </row>
    <row r="27" spans="1:36">
      <c r="A27" s="387"/>
      <c r="B27" s="136" t="s">
        <v>57</v>
      </c>
      <c r="C27" s="59">
        <v>59</v>
      </c>
      <c r="D27" s="163">
        <f>C27/C24*100</f>
        <v>1.3234634365186182</v>
      </c>
      <c r="E27" s="59">
        <v>50</v>
      </c>
      <c r="F27" s="163">
        <f>E27/E24*100</f>
        <v>1.1410314924691922</v>
      </c>
      <c r="G27" s="59">
        <v>48</v>
      </c>
      <c r="H27" s="163">
        <f>G27/G24*100</f>
        <v>1.101422670949977</v>
      </c>
      <c r="I27" s="59">
        <v>40</v>
      </c>
      <c r="J27" s="163">
        <f>I27/I24*100</f>
        <v>0.93218364017711497</v>
      </c>
      <c r="K27" s="59">
        <v>33</v>
      </c>
      <c r="L27" s="163">
        <f>K27/K24*100</f>
        <v>0.8352315869400152</v>
      </c>
      <c r="M27" s="59">
        <v>26</v>
      </c>
      <c r="N27" s="163">
        <f>M27/M24*100</f>
        <v>0.69649075810340211</v>
      </c>
      <c r="O27" s="59">
        <v>29</v>
      </c>
      <c r="P27" s="163">
        <f>O27/O24*100</f>
        <v>0.82013574660633493</v>
      </c>
      <c r="Q27" s="59">
        <v>31</v>
      </c>
      <c r="R27" s="163">
        <f>Q27/Q24*100</f>
        <v>0.90247452692867536</v>
      </c>
      <c r="S27" s="59">
        <v>28</v>
      </c>
      <c r="T27" s="163">
        <f>S27/S24*100</f>
        <v>0.76502732240437155</v>
      </c>
      <c r="U27" s="59">
        <v>28</v>
      </c>
      <c r="V27" s="163">
        <f>U27/U24*100</f>
        <v>0.76817558299039779</v>
      </c>
      <c r="W27" s="59">
        <v>21</v>
      </c>
      <c r="X27" s="163">
        <f>W27/W24*100</f>
        <v>0.6027554535017221</v>
      </c>
      <c r="Y27" s="59">
        <v>21</v>
      </c>
      <c r="Z27" s="163">
        <f>Y27/Y24*100</f>
        <v>0.70210631895687059</v>
      </c>
      <c r="AA27" s="59">
        <v>15</v>
      </c>
      <c r="AB27" s="468">
        <f>AA27/AA24*100</f>
        <v>0.51885160843998623</v>
      </c>
      <c r="AD27" s="539"/>
      <c r="AE27" s="539"/>
      <c r="AF27" s="539"/>
      <c r="AG27" s="539"/>
      <c r="AH27" s="539"/>
      <c r="AI27" s="539"/>
    </row>
    <row r="28" spans="1:36" ht="15" customHeight="1">
      <c r="A28" s="387"/>
      <c r="B28" s="136" t="s">
        <v>59</v>
      </c>
      <c r="C28" s="59">
        <v>241</v>
      </c>
      <c r="D28" s="163">
        <f>C28/C24*100</f>
        <v>5.4060116644235077</v>
      </c>
      <c r="E28" s="59">
        <v>230</v>
      </c>
      <c r="F28" s="163">
        <f>E28/E24*100</f>
        <v>5.248744865358284</v>
      </c>
      <c r="G28" s="59">
        <v>206</v>
      </c>
      <c r="H28" s="163">
        <f>G28/G24*100</f>
        <v>4.7269389628269849</v>
      </c>
      <c r="I28" s="59">
        <v>199</v>
      </c>
      <c r="J28" s="163">
        <f>I28/I24*100</f>
        <v>4.6376136098811465</v>
      </c>
      <c r="K28" s="59">
        <v>183</v>
      </c>
      <c r="L28" s="163">
        <f>K28/K24*100</f>
        <v>4.6317388003037205</v>
      </c>
      <c r="M28" s="59">
        <v>177</v>
      </c>
      <c r="N28" s="163">
        <f>M28/M24*100</f>
        <v>4.741494776319314</v>
      </c>
      <c r="O28" s="59">
        <v>172</v>
      </c>
      <c r="P28" s="163">
        <f>O28/O24*100</f>
        <v>4.8642533936651589</v>
      </c>
      <c r="Q28" s="59">
        <v>217</v>
      </c>
      <c r="R28" s="163">
        <f>Q28/Q24*100</f>
        <v>6.3173216885007282</v>
      </c>
      <c r="S28" s="59">
        <v>222</v>
      </c>
      <c r="T28" s="163">
        <f>S28/S24*100</f>
        <v>6.0655737704918034</v>
      </c>
      <c r="U28" s="59">
        <v>237</v>
      </c>
      <c r="V28" s="163">
        <f>U28/U24*100</f>
        <v>6.5020576131687244</v>
      </c>
      <c r="W28" s="59">
        <v>214</v>
      </c>
      <c r="X28" s="163">
        <f>W28/W24*100</f>
        <v>6.1423650975889785</v>
      </c>
      <c r="Y28" s="59">
        <v>174</v>
      </c>
      <c r="Z28" s="163">
        <f>Y28/Y24*100</f>
        <v>5.8174523570712138</v>
      </c>
      <c r="AA28" s="59">
        <v>171</v>
      </c>
      <c r="AB28" s="468">
        <f>AA28/AA24*100</f>
        <v>5.9149083362158423</v>
      </c>
      <c r="AD28" s="538"/>
      <c r="AE28" s="538"/>
      <c r="AF28" s="538"/>
      <c r="AG28" s="538"/>
      <c r="AH28" s="538"/>
      <c r="AI28" s="538"/>
    </row>
    <row r="29" spans="1:36">
      <c r="A29" s="387"/>
      <c r="B29" s="142" t="s">
        <v>58</v>
      </c>
      <c r="C29" s="59">
        <v>303</v>
      </c>
      <c r="D29" s="163">
        <f>C29/C24*100</f>
        <v>6.7967698519515478</v>
      </c>
      <c r="E29" s="59">
        <v>321</v>
      </c>
      <c r="F29" s="163">
        <f>E29/E24*100</f>
        <v>7.3254221816522138</v>
      </c>
      <c r="G29" s="59">
        <v>330</v>
      </c>
      <c r="H29" s="163">
        <f>G29/G24*100</f>
        <v>7.572280862781092</v>
      </c>
      <c r="I29" s="59">
        <v>333</v>
      </c>
      <c r="J29" s="163">
        <f>I29/I24*100</f>
        <v>7.7604288044744809</v>
      </c>
      <c r="K29" s="59">
        <v>305</v>
      </c>
      <c r="L29" s="163">
        <f>K29/K24*100</f>
        <v>7.7195646671728682</v>
      </c>
      <c r="M29" s="59">
        <v>252</v>
      </c>
      <c r="N29" s="163">
        <f>M29/M24*100</f>
        <v>6.7506027323868203</v>
      </c>
      <c r="O29" s="59">
        <v>269</v>
      </c>
      <c r="P29" s="163">
        <f>O29/O24*100</f>
        <v>7.6074660633484159</v>
      </c>
      <c r="Q29" s="59">
        <v>189</v>
      </c>
      <c r="R29" s="163">
        <f>Q29/Q24*100</f>
        <v>5.5021834061135371</v>
      </c>
      <c r="S29" s="59">
        <v>357</v>
      </c>
      <c r="T29" s="163">
        <f>S29/S24*100</f>
        <v>9.7540983606557372</v>
      </c>
      <c r="U29" s="59">
        <v>346</v>
      </c>
      <c r="V29" s="163">
        <f>U29/U24*100</f>
        <v>9.4924554183813452</v>
      </c>
      <c r="W29" s="59">
        <v>339</v>
      </c>
      <c r="X29" s="163">
        <f>W29/W24*100</f>
        <v>9.7301951779563716</v>
      </c>
      <c r="Y29" s="59">
        <v>285</v>
      </c>
      <c r="Z29" s="163">
        <f>Y29/Y24*100</f>
        <v>9.5285857572718147</v>
      </c>
      <c r="AA29" s="59">
        <v>251</v>
      </c>
      <c r="AB29" s="468">
        <f>AA29/AA24*100</f>
        <v>8.6821169145624353</v>
      </c>
    </row>
    <row r="30" spans="1:36">
      <c r="A30" s="385" t="s">
        <v>29</v>
      </c>
      <c r="B30" s="168" t="s">
        <v>67</v>
      </c>
      <c r="C30" s="161">
        <v>15332</v>
      </c>
      <c r="D30" s="162">
        <f>C30/C30*100</f>
        <v>100</v>
      </c>
      <c r="E30" s="161">
        <v>15083</v>
      </c>
      <c r="F30" s="162">
        <f>E30/E30*100</f>
        <v>100</v>
      </c>
      <c r="G30" s="161">
        <v>15228</v>
      </c>
      <c r="H30" s="162">
        <f>G30/G30*100</f>
        <v>100</v>
      </c>
      <c r="I30" s="161">
        <v>15004</v>
      </c>
      <c r="J30" s="162">
        <f>I30/I30*100</f>
        <v>100</v>
      </c>
      <c r="K30" s="161">
        <v>14581</v>
      </c>
      <c r="L30" s="162">
        <f>K30/K30*100</f>
        <v>100</v>
      </c>
      <c r="M30" s="161">
        <v>14346</v>
      </c>
      <c r="N30" s="162">
        <f>M30/M30*100</f>
        <v>100</v>
      </c>
      <c r="O30" s="161">
        <v>14065</v>
      </c>
      <c r="P30" s="162">
        <f>O30/O30*100</f>
        <v>100</v>
      </c>
      <c r="Q30" s="161">
        <v>16145</v>
      </c>
      <c r="R30" s="162">
        <f>Q30/Q30*100</f>
        <v>100</v>
      </c>
      <c r="S30" s="161">
        <v>13963</v>
      </c>
      <c r="T30" s="162">
        <f>S30/S30*100</f>
        <v>100</v>
      </c>
      <c r="U30" s="161">
        <v>14141</v>
      </c>
      <c r="V30" s="162">
        <f>U30/U30*100</f>
        <v>100</v>
      </c>
      <c r="W30" s="161">
        <f>SUM(W31:W35)</f>
        <v>13798</v>
      </c>
      <c r="X30" s="162">
        <f>W30/W30*100</f>
        <v>100</v>
      </c>
      <c r="Y30" s="161">
        <v>13047</v>
      </c>
      <c r="Z30" s="162">
        <f>Y30/Y30*100</f>
        <v>100</v>
      </c>
      <c r="AA30" s="161">
        <v>12318</v>
      </c>
      <c r="AB30" s="467">
        <f>AA30/AA30*100</f>
        <v>100</v>
      </c>
    </row>
    <row r="31" spans="1:36" ht="30">
      <c r="A31" s="387"/>
      <c r="B31" s="136" t="s">
        <v>55</v>
      </c>
      <c r="C31" s="59">
        <v>11128</v>
      </c>
      <c r="D31" s="163">
        <f>C31/C30*100</f>
        <v>72.580224367336285</v>
      </c>
      <c r="E31" s="59">
        <v>10869</v>
      </c>
      <c r="F31" s="163">
        <f>E31/E30*100</f>
        <v>72.061261022343032</v>
      </c>
      <c r="G31" s="59">
        <v>11003</v>
      </c>
      <c r="H31" s="163">
        <f>G31/G30*100</f>
        <v>72.255056474914639</v>
      </c>
      <c r="I31" s="59">
        <v>10823</v>
      </c>
      <c r="J31" s="163">
        <f>I31/I30*100</f>
        <v>72.13409757398027</v>
      </c>
      <c r="K31" s="59">
        <v>10496</v>
      </c>
      <c r="L31" s="163">
        <f>K31/K30*100</f>
        <v>71.984088882792676</v>
      </c>
      <c r="M31" s="59">
        <v>10354</v>
      </c>
      <c r="N31" s="163">
        <f>M31/M30*100</f>
        <v>72.173428133277568</v>
      </c>
      <c r="O31" s="59">
        <v>9985</v>
      </c>
      <c r="P31" s="163">
        <f>O31/O30*100</f>
        <v>70.991823675790968</v>
      </c>
      <c r="Q31" s="59">
        <v>9628</v>
      </c>
      <c r="R31" s="163">
        <f>Q31/Q30*100</f>
        <v>59.634561783834009</v>
      </c>
      <c r="S31" s="59">
        <v>9725</v>
      </c>
      <c r="T31" s="163">
        <f>S31/S30*100</f>
        <v>69.648356370407498</v>
      </c>
      <c r="U31" s="59">
        <v>9876</v>
      </c>
      <c r="V31" s="163">
        <f>U31/U30*100</f>
        <v>69.839473870306207</v>
      </c>
      <c r="W31" s="59">
        <v>9627</v>
      </c>
      <c r="X31" s="163">
        <f>W31/W30*100</f>
        <v>69.770981301637917</v>
      </c>
      <c r="Y31" s="59">
        <v>8988</v>
      </c>
      <c r="Z31" s="163">
        <f>Y31/Y30*100</f>
        <v>68.889399862037251</v>
      </c>
      <c r="AA31" s="59">
        <v>8517</v>
      </c>
      <c r="AB31" s="468">
        <f>AA31/AA30*100</f>
        <v>69.142717973697032</v>
      </c>
    </row>
    <row r="32" spans="1:36">
      <c r="A32" s="387"/>
      <c r="B32" s="136" t="s">
        <v>56</v>
      </c>
      <c r="C32" s="59">
        <v>2321</v>
      </c>
      <c r="D32" s="163">
        <f>C32/C30*100</f>
        <v>15.138272893295069</v>
      </c>
      <c r="E32" s="59">
        <v>2356</v>
      </c>
      <c r="F32" s="163">
        <f>E32/E30*100</f>
        <v>15.620234701319365</v>
      </c>
      <c r="G32" s="59">
        <v>2365</v>
      </c>
      <c r="H32" s="163">
        <f>G32/G30*100</f>
        <v>15.530601523509324</v>
      </c>
      <c r="I32" s="59">
        <v>2283</v>
      </c>
      <c r="J32" s="163">
        <f>I32/I30*100</f>
        <v>15.215942415355904</v>
      </c>
      <c r="K32" s="59">
        <v>2167</v>
      </c>
      <c r="L32" s="163">
        <f>K32/K30*100</f>
        <v>14.861806460462246</v>
      </c>
      <c r="M32" s="59">
        <v>2075</v>
      </c>
      <c r="N32" s="163">
        <f>M32/M30*100</f>
        <v>14.463962080022306</v>
      </c>
      <c r="O32" s="59">
        <v>2058</v>
      </c>
      <c r="P32" s="163">
        <f>O32/O30*100</f>
        <v>14.632065410593672</v>
      </c>
      <c r="Q32" s="59">
        <v>2029</v>
      </c>
      <c r="R32" s="163">
        <f>Q32/Q30*100</f>
        <v>12.567358315267885</v>
      </c>
      <c r="S32" s="59">
        <v>2136</v>
      </c>
      <c r="T32" s="163">
        <f>S32/S30*100</f>
        <v>15.297572154981021</v>
      </c>
      <c r="U32" s="59">
        <v>2097</v>
      </c>
      <c r="V32" s="163">
        <f>U32/U30*100</f>
        <v>14.829219998585671</v>
      </c>
      <c r="W32" s="59">
        <v>1972</v>
      </c>
      <c r="X32" s="163">
        <f>W32/W30*100</f>
        <v>14.29192636614002</v>
      </c>
      <c r="Y32" s="59">
        <v>2056</v>
      </c>
      <c r="Z32" s="163">
        <f>Y32/Y30*100</f>
        <v>15.758411895454893</v>
      </c>
      <c r="AA32" s="59">
        <v>1747</v>
      </c>
      <c r="AB32" s="468">
        <f>AA32/AA30*100</f>
        <v>14.182497158629648</v>
      </c>
    </row>
    <row r="33" spans="1:28">
      <c r="A33" s="387"/>
      <c r="B33" s="136" t="s">
        <v>57</v>
      </c>
      <c r="C33" s="59">
        <v>96</v>
      </c>
      <c r="D33" s="163">
        <f>C33/C30*100</f>
        <v>0.62614140360031312</v>
      </c>
      <c r="E33" s="59">
        <v>100</v>
      </c>
      <c r="F33" s="163">
        <f>E33/E30*100</f>
        <v>0.66299807730557581</v>
      </c>
      <c r="G33" s="59">
        <v>107</v>
      </c>
      <c r="H33" s="163">
        <f>G33/G30*100</f>
        <v>0.70265300761754668</v>
      </c>
      <c r="I33" s="59">
        <v>111</v>
      </c>
      <c r="J33" s="163">
        <f>I33/I30*100</f>
        <v>0.73980271927486008</v>
      </c>
      <c r="K33" s="59">
        <v>108</v>
      </c>
      <c r="L33" s="163">
        <f>K33/K30*100</f>
        <v>0.74068993896166246</v>
      </c>
      <c r="M33" s="59">
        <v>93</v>
      </c>
      <c r="N33" s="163">
        <f>M33/M30*100</f>
        <v>0.6482643245503974</v>
      </c>
      <c r="O33" s="59">
        <v>92</v>
      </c>
      <c r="P33" s="163">
        <f>O33/O30*100</f>
        <v>0.6541059367223605</v>
      </c>
      <c r="Q33" s="59">
        <v>78</v>
      </c>
      <c r="R33" s="163">
        <f>Q33/Q30*100</f>
        <v>0.48312170950758748</v>
      </c>
      <c r="S33" s="59">
        <v>90</v>
      </c>
      <c r="T33" s="163">
        <f>S33/S30*100</f>
        <v>0.6445606245076273</v>
      </c>
      <c r="U33" s="59">
        <v>88</v>
      </c>
      <c r="V33" s="163">
        <f>U33/U30*100</f>
        <v>0.62230393890106783</v>
      </c>
      <c r="W33" s="59">
        <v>90</v>
      </c>
      <c r="X33" s="163">
        <f>W33/W30*100</f>
        <v>0.65226844470213075</v>
      </c>
      <c r="Y33" s="59">
        <v>95</v>
      </c>
      <c r="Z33" s="163">
        <f>Y33/Y30*100</f>
        <v>0.72813673641450138</v>
      </c>
      <c r="AA33" s="59">
        <v>62</v>
      </c>
      <c r="AB33" s="468">
        <f>AA33/AA30*100</f>
        <v>0.50332846241272933</v>
      </c>
    </row>
    <row r="34" spans="1:28" ht="15" customHeight="1">
      <c r="A34" s="387"/>
      <c r="B34" s="136" t="s">
        <v>59</v>
      </c>
      <c r="C34" s="59">
        <v>510</v>
      </c>
      <c r="D34" s="163">
        <f>C34/C30*100</f>
        <v>3.3263762066266631</v>
      </c>
      <c r="E34" s="59">
        <v>534</v>
      </c>
      <c r="F34" s="163">
        <f>E34/E30*100</f>
        <v>3.5404097328117752</v>
      </c>
      <c r="G34" s="59">
        <v>526</v>
      </c>
      <c r="H34" s="163">
        <f>G34/G30*100</f>
        <v>3.4541633832413972</v>
      </c>
      <c r="I34" s="59">
        <v>520</v>
      </c>
      <c r="J34" s="163">
        <f>I34/I30*100</f>
        <v>3.4657424686750198</v>
      </c>
      <c r="K34" s="59">
        <v>511</v>
      </c>
      <c r="L34" s="163">
        <f>K34/K30*100</f>
        <v>3.5045607297167547</v>
      </c>
      <c r="M34" s="59">
        <v>483</v>
      </c>
      <c r="N34" s="163">
        <f>M34/M30*100</f>
        <v>3.366792137181096</v>
      </c>
      <c r="O34" s="59">
        <v>507</v>
      </c>
      <c r="P34" s="163">
        <f>O34/O30*100</f>
        <v>3.6046924991112692</v>
      </c>
      <c r="Q34" s="59">
        <v>511</v>
      </c>
      <c r="R34" s="163">
        <f>Q34/Q30*100</f>
        <v>3.1650665840817589</v>
      </c>
      <c r="S34" s="59">
        <v>595</v>
      </c>
      <c r="T34" s="163">
        <f>S34/S30*100</f>
        <v>4.2612619064670918</v>
      </c>
      <c r="U34" s="59">
        <v>625</v>
      </c>
      <c r="V34" s="163">
        <f>U34/U30*100</f>
        <v>4.4197722933314481</v>
      </c>
      <c r="W34" s="59">
        <v>709</v>
      </c>
      <c r="X34" s="163">
        <f>W34/W30*100</f>
        <v>5.1384258588201188</v>
      </c>
      <c r="Y34" s="59">
        <v>516</v>
      </c>
      <c r="Z34" s="163">
        <f>Y34/Y30*100</f>
        <v>3.9549321683145551</v>
      </c>
      <c r="AA34" s="59">
        <v>614</v>
      </c>
      <c r="AB34" s="468">
        <f>AA34/AA30*100</f>
        <v>4.9845754180873518</v>
      </c>
    </row>
    <row r="35" spans="1:28">
      <c r="A35" s="389"/>
      <c r="B35" s="142" t="s">
        <v>58</v>
      </c>
      <c r="C35" s="63">
        <v>1277</v>
      </c>
      <c r="D35" s="164">
        <f>C35/C30*100</f>
        <v>8.3289851291416639</v>
      </c>
      <c r="E35" s="63">
        <v>1224</v>
      </c>
      <c r="F35" s="164">
        <f>E35/E30*100</f>
        <v>8.1150964662202476</v>
      </c>
      <c r="G35" s="63">
        <v>1227</v>
      </c>
      <c r="H35" s="164">
        <f>G35/G30*100</f>
        <v>8.0575256107171001</v>
      </c>
      <c r="I35" s="63">
        <v>1267</v>
      </c>
      <c r="J35" s="164">
        <f>I35/I30*100</f>
        <v>8.4444148227139433</v>
      </c>
      <c r="K35" s="63">
        <v>1299</v>
      </c>
      <c r="L35" s="164">
        <f>K35/K30*100</f>
        <v>8.908853988066662</v>
      </c>
      <c r="M35" s="63">
        <v>1341</v>
      </c>
      <c r="N35" s="164">
        <f>M35/M30*100</f>
        <v>9.3475533249686329</v>
      </c>
      <c r="O35" s="63">
        <v>1423</v>
      </c>
      <c r="P35" s="164">
        <f>O35/O30*100</f>
        <v>10.117312477781727</v>
      </c>
      <c r="Q35" s="63">
        <v>3899</v>
      </c>
      <c r="R35" s="164">
        <f>Q35/Q30*100</f>
        <v>24.149891607308767</v>
      </c>
      <c r="S35" s="63">
        <v>1417</v>
      </c>
      <c r="T35" s="164">
        <f>S35/S30*100</f>
        <v>10.148248943636755</v>
      </c>
      <c r="U35" s="63">
        <v>1455</v>
      </c>
      <c r="V35" s="164">
        <f>U35/U30*100</f>
        <v>10.289229898875609</v>
      </c>
      <c r="W35" s="63">
        <v>1400</v>
      </c>
      <c r="X35" s="164">
        <f>W35/W30*100</f>
        <v>10.146398028699812</v>
      </c>
      <c r="Y35" s="63">
        <v>1392</v>
      </c>
      <c r="Z35" s="164">
        <f>Y35/Y30*100</f>
        <v>10.669119337778801</v>
      </c>
      <c r="AA35" s="63">
        <v>1378</v>
      </c>
      <c r="AB35" s="469">
        <f>AA35/AA30*100</f>
        <v>11.186880987173243</v>
      </c>
    </row>
    <row r="36" spans="1:28">
      <c r="A36" s="385" t="s">
        <v>28</v>
      </c>
      <c r="B36" s="168" t="s">
        <v>67</v>
      </c>
      <c r="C36" s="161">
        <v>2068</v>
      </c>
      <c r="D36" s="162">
        <f>C36/C36*100</f>
        <v>100</v>
      </c>
      <c r="E36" s="161">
        <v>2065</v>
      </c>
      <c r="F36" s="162">
        <f>E36/E36*100</f>
        <v>100</v>
      </c>
      <c r="G36" s="161">
        <v>1945</v>
      </c>
      <c r="H36" s="162">
        <f>G36/G36*100</f>
        <v>100</v>
      </c>
      <c r="I36" s="161">
        <v>1889</v>
      </c>
      <c r="J36" s="162">
        <f>I36/I36*100</f>
        <v>100</v>
      </c>
      <c r="K36" s="161">
        <v>1785</v>
      </c>
      <c r="L36" s="162">
        <f>K36/K36*100</f>
        <v>100</v>
      </c>
      <c r="M36" s="161">
        <v>1740</v>
      </c>
      <c r="N36" s="162">
        <f>M36/M36*100</f>
        <v>100</v>
      </c>
      <c r="O36" s="161">
        <v>1797</v>
      </c>
      <c r="P36" s="162">
        <f>O36/O36*100</f>
        <v>100</v>
      </c>
      <c r="Q36" s="161">
        <v>1593</v>
      </c>
      <c r="R36" s="162">
        <f>Q36/Q36*100</f>
        <v>100</v>
      </c>
      <c r="S36" s="161">
        <v>1833</v>
      </c>
      <c r="T36" s="162">
        <f>S36/S36*100</f>
        <v>100</v>
      </c>
      <c r="U36" s="161">
        <v>1794</v>
      </c>
      <c r="V36" s="162">
        <f>U36/U36*100</f>
        <v>100</v>
      </c>
      <c r="W36" s="161">
        <f>SUM(W37:W41)</f>
        <v>1739</v>
      </c>
      <c r="X36" s="162">
        <f>W36/W36*100</f>
        <v>100</v>
      </c>
      <c r="Y36" s="161">
        <v>1573</v>
      </c>
      <c r="Z36" s="162">
        <f>Y36/Y36*100</f>
        <v>100</v>
      </c>
      <c r="AA36" s="161">
        <v>1582</v>
      </c>
      <c r="AB36" s="467">
        <f>AA36/AA36*100</f>
        <v>100</v>
      </c>
    </row>
    <row r="37" spans="1:28" ht="30">
      <c r="A37" s="387"/>
      <c r="B37" s="136" t="s">
        <v>55</v>
      </c>
      <c r="C37" s="59">
        <v>1276</v>
      </c>
      <c r="D37" s="163">
        <f>C37/C36*100</f>
        <v>61.702127659574465</v>
      </c>
      <c r="E37" s="59">
        <v>1282</v>
      </c>
      <c r="F37" s="163">
        <f>E37/E36*100</f>
        <v>62.082324455205807</v>
      </c>
      <c r="G37" s="59">
        <v>1163</v>
      </c>
      <c r="H37" s="163">
        <f>G37/G36*100</f>
        <v>59.794344473007712</v>
      </c>
      <c r="I37" s="59">
        <v>1095</v>
      </c>
      <c r="J37" s="163">
        <f>I37/I36*100</f>
        <v>57.967178401270516</v>
      </c>
      <c r="K37" s="59">
        <v>1030</v>
      </c>
      <c r="L37" s="163">
        <f>K37/K36*100</f>
        <v>57.703081232492991</v>
      </c>
      <c r="M37" s="59">
        <v>952</v>
      </c>
      <c r="N37" s="163">
        <f>M37/M36*100</f>
        <v>54.712643678160923</v>
      </c>
      <c r="O37" s="59">
        <v>969</v>
      </c>
      <c r="P37" s="163">
        <f>O37/O36*100</f>
        <v>53.923205342237054</v>
      </c>
      <c r="Q37" s="59">
        <v>969</v>
      </c>
      <c r="R37" s="163">
        <f>Q37/Q36*100</f>
        <v>60.8286252354049</v>
      </c>
      <c r="S37" s="59">
        <v>983</v>
      </c>
      <c r="T37" s="163">
        <f>S37/S36*100</f>
        <v>53.627932351336604</v>
      </c>
      <c r="U37" s="59">
        <v>922</v>
      </c>
      <c r="V37" s="163">
        <f>U37/U36*100</f>
        <v>51.393534002229657</v>
      </c>
      <c r="W37" s="59">
        <v>909</v>
      </c>
      <c r="X37" s="163">
        <f>W37/W36*100</f>
        <v>52.271420356526747</v>
      </c>
      <c r="Y37" s="59">
        <v>850</v>
      </c>
      <c r="Z37" s="163">
        <f>Y37/Y36*100</f>
        <v>54.036872218690405</v>
      </c>
      <c r="AA37" s="59">
        <v>867</v>
      </c>
      <c r="AB37" s="468">
        <f>AA37/AA36*100</f>
        <v>54.804045512010113</v>
      </c>
    </row>
    <row r="38" spans="1:28">
      <c r="A38" s="387"/>
      <c r="B38" s="136" t="s">
        <v>56</v>
      </c>
      <c r="C38" s="59">
        <v>429</v>
      </c>
      <c r="D38" s="163">
        <f>C38/C36*100</f>
        <v>20.74468085106383</v>
      </c>
      <c r="E38" s="59">
        <v>412</v>
      </c>
      <c r="F38" s="163">
        <f>E38/E36*100</f>
        <v>19.951573849878933</v>
      </c>
      <c r="G38" s="59">
        <v>412</v>
      </c>
      <c r="H38" s="163">
        <f>G38/G36*100</f>
        <v>21.182519280205657</v>
      </c>
      <c r="I38" s="59">
        <v>429</v>
      </c>
      <c r="J38" s="163">
        <f>I38/I36*100</f>
        <v>22.710428798305983</v>
      </c>
      <c r="K38" s="59">
        <v>404</v>
      </c>
      <c r="L38" s="163">
        <f>K38/K36*100</f>
        <v>22.633053221288517</v>
      </c>
      <c r="M38" s="59">
        <v>400</v>
      </c>
      <c r="N38" s="163">
        <f>M38/M36*100</f>
        <v>22.988505747126435</v>
      </c>
      <c r="O38" s="59">
        <v>421</v>
      </c>
      <c r="P38" s="163">
        <f>O38/O36*100</f>
        <v>23.427935447968835</v>
      </c>
      <c r="Q38" s="59">
        <v>419</v>
      </c>
      <c r="R38" s="163">
        <f>Q38/Q36*100</f>
        <v>26.302573760200882</v>
      </c>
      <c r="S38" s="59">
        <v>440</v>
      </c>
      <c r="T38" s="163">
        <f>S38/S36*100</f>
        <v>24.004364429896345</v>
      </c>
      <c r="U38" s="59">
        <v>431</v>
      </c>
      <c r="V38" s="163">
        <f>U38/U36*100</f>
        <v>24.02452619843924</v>
      </c>
      <c r="W38" s="59">
        <v>391</v>
      </c>
      <c r="X38" s="163">
        <f>W38/W36*100</f>
        <v>22.484186313973549</v>
      </c>
      <c r="Y38" s="59">
        <v>316</v>
      </c>
      <c r="Z38" s="163">
        <f>Y38/Y36*100</f>
        <v>20.089001907183725</v>
      </c>
      <c r="AA38" s="59">
        <v>362</v>
      </c>
      <c r="AB38" s="468">
        <f>AA38/AA36*100</f>
        <v>22.882427307206068</v>
      </c>
    </row>
    <row r="39" spans="1:28">
      <c r="A39" s="387"/>
      <c r="B39" s="136" t="s">
        <v>57</v>
      </c>
      <c r="C39" s="59">
        <v>18</v>
      </c>
      <c r="D39" s="163">
        <f>C39/C36*100</f>
        <v>0.87040618955512572</v>
      </c>
      <c r="E39" s="59">
        <v>15</v>
      </c>
      <c r="F39" s="163">
        <f>E39/E36*100</f>
        <v>0.72639225181598066</v>
      </c>
      <c r="G39" s="59">
        <v>17</v>
      </c>
      <c r="H39" s="163">
        <f>G39/G36*100</f>
        <v>0.87403598971722374</v>
      </c>
      <c r="I39" s="59">
        <v>13</v>
      </c>
      <c r="J39" s="163">
        <f>I39/I36*100</f>
        <v>0.6881948120698782</v>
      </c>
      <c r="K39" s="59">
        <v>9</v>
      </c>
      <c r="L39" s="163">
        <f>K39/K36*100</f>
        <v>0.50420168067226889</v>
      </c>
      <c r="M39" s="59">
        <v>10</v>
      </c>
      <c r="N39" s="163">
        <f>M39/M36*100</f>
        <v>0.57471264367816088</v>
      </c>
      <c r="O39" s="59">
        <v>6</v>
      </c>
      <c r="P39" s="163">
        <f>O39/O36*100</f>
        <v>0.333889816360601</v>
      </c>
      <c r="Q39" s="59">
        <v>3</v>
      </c>
      <c r="R39" s="163">
        <f>Q39/Q36*100</f>
        <v>0.18832391713747645</v>
      </c>
      <c r="S39" s="59">
        <v>8</v>
      </c>
      <c r="T39" s="163">
        <f>S39/S36*100</f>
        <v>0.43644298963447897</v>
      </c>
      <c r="U39" s="59">
        <v>7</v>
      </c>
      <c r="V39" s="163">
        <f>U39/U36*100</f>
        <v>0.39018952062430323</v>
      </c>
      <c r="W39" s="59">
        <v>9</v>
      </c>
      <c r="X39" s="163">
        <f>W39/W36*100</f>
        <v>0.51753881541115576</v>
      </c>
      <c r="Y39" s="59">
        <v>9</v>
      </c>
      <c r="Z39" s="163">
        <f>Y39/Y36*100</f>
        <v>0.57215511760966309</v>
      </c>
      <c r="AA39" s="59">
        <v>5</v>
      </c>
      <c r="AB39" s="468">
        <f>AA39/AA36*100</f>
        <v>0.31605562579013907</v>
      </c>
    </row>
    <row r="40" spans="1:28" ht="15" customHeight="1">
      <c r="A40" s="387"/>
      <c r="B40" s="136" t="s">
        <v>59</v>
      </c>
      <c r="C40" s="59">
        <v>117</v>
      </c>
      <c r="D40" s="163">
        <f>C40/C36*100</f>
        <v>5.6576402321083172</v>
      </c>
      <c r="E40" s="59">
        <v>109</v>
      </c>
      <c r="F40" s="163">
        <f>E40/E36*100</f>
        <v>5.2784503631961259</v>
      </c>
      <c r="G40" s="59">
        <v>87</v>
      </c>
      <c r="H40" s="163">
        <f>G40/G36*100</f>
        <v>4.4730077120822624</v>
      </c>
      <c r="I40" s="59">
        <v>111</v>
      </c>
      <c r="J40" s="163">
        <f>I40/I36*100</f>
        <v>5.8761249338274215</v>
      </c>
      <c r="K40" s="59">
        <v>79</v>
      </c>
      <c r="L40" s="163">
        <f>K40/K36*100</f>
        <v>4.4257703081232496</v>
      </c>
      <c r="M40" s="59">
        <v>116</v>
      </c>
      <c r="N40" s="163">
        <f>M40/M36*100</f>
        <v>6.666666666666667</v>
      </c>
      <c r="O40" s="59">
        <v>114</v>
      </c>
      <c r="P40" s="163">
        <f>O40/O36*100</f>
        <v>6.3439065108514185</v>
      </c>
      <c r="Q40" s="59">
        <v>59</v>
      </c>
      <c r="R40" s="163">
        <f>Q40/Q36*100</f>
        <v>3.7037037037037033</v>
      </c>
      <c r="S40" s="59">
        <v>131</v>
      </c>
      <c r="T40" s="163">
        <f>S40/S36*100</f>
        <v>7.146753955264594</v>
      </c>
      <c r="U40" s="59">
        <v>155</v>
      </c>
      <c r="V40" s="163">
        <f>U40/U36*100</f>
        <v>8.6399108138238567</v>
      </c>
      <c r="W40" s="59">
        <v>174</v>
      </c>
      <c r="X40" s="163">
        <f>W40/W36*100</f>
        <v>10.005750431282348</v>
      </c>
      <c r="Y40" s="59">
        <v>103</v>
      </c>
      <c r="Z40" s="163">
        <f>Y40/Y36*100</f>
        <v>6.5479974570883659</v>
      </c>
      <c r="AA40" s="59">
        <v>74</v>
      </c>
      <c r="AB40" s="468">
        <f>AA40/AA36*100</f>
        <v>4.6776232616940581</v>
      </c>
    </row>
    <row r="41" spans="1:28" ht="15.75" thickBot="1">
      <c r="A41" s="392"/>
      <c r="B41" s="145" t="s">
        <v>58</v>
      </c>
      <c r="C41" s="166">
        <v>228</v>
      </c>
      <c r="D41" s="167">
        <f>C41/C36*100</f>
        <v>11.02514506769826</v>
      </c>
      <c r="E41" s="166">
        <v>247</v>
      </c>
      <c r="F41" s="167">
        <f>E41/E36*100</f>
        <v>11.961259079903147</v>
      </c>
      <c r="G41" s="166">
        <v>266</v>
      </c>
      <c r="H41" s="167">
        <f>G41/G36*100</f>
        <v>13.676092544987148</v>
      </c>
      <c r="I41" s="166">
        <v>241</v>
      </c>
      <c r="J41" s="167">
        <f>I41/I36*100</f>
        <v>12.758073054526204</v>
      </c>
      <c r="K41" s="166">
        <v>263</v>
      </c>
      <c r="L41" s="167">
        <f>K41/K36*100</f>
        <v>14.73389355742297</v>
      </c>
      <c r="M41" s="166">
        <v>262</v>
      </c>
      <c r="N41" s="167">
        <f>M41/M36*100</f>
        <v>15.057471264367816</v>
      </c>
      <c r="O41" s="166">
        <v>287</v>
      </c>
      <c r="P41" s="167">
        <f>O41/O36*100</f>
        <v>15.971062882582082</v>
      </c>
      <c r="Q41" s="166">
        <v>143</v>
      </c>
      <c r="R41" s="167">
        <f>Q41/Q36*100</f>
        <v>8.9767733835530432</v>
      </c>
      <c r="S41" s="166">
        <v>271</v>
      </c>
      <c r="T41" s="167">
        <f>S41/S36*100</f>
        <v>14.784506273867976</v>
      </c>
      <c r="U41" s="166">
        <v>279</v>
      </c>
      <c r="V41" s="167">
        <f>U41/U36*100</f>
        <v>15.551839464882944</v>
      </c>
      <c r="W41" s="166">
        <v>256</v>
      </c>
      <c r="X41" s="167">
        <f>W41/W36*100</f>
        <v>14.72110408280621</v>
      </c>
      <c r="Y41" s="166">
        <v>295</v>
      </c>
      <c r="Z41" s="167">
        <f>Y41/Y36*100</f>
        <v>18.753973299427845</v>
      </c>
      <c r="AA41" s="166">
        <v>274</v>
      </c>
      <c r="AB41" s="471">
        <f>AA41/AA36*100</f>
        <v>17.319848293299618</v>
      </c>
    </row>
    <row r="42" spans="1:28" ht="15.75" thickTop="1">
      <c r="A42" s="387" t="s">
        <v>19</v>
      </c>
      <c r="B42" s="139" t="s">
        <v>67</v>
      </c>
      <c r="C42" s="59">
        <v>105531</v>
      </c>
      <c r="D42" s="165">
        <f>C42/C42*100</f>
        <v>100</v>
      </c>
      <c r="E42" s="59">
        <v>103475</v>
      </c>
      <c r="F42" s="165">
        <f>E42/E42*100</f>
        <v>100</v>
      </c>
      <c r="G42" s="59">
        <v>102505</v>
      </c>
      <c r="H42" s="165">
        <f>G42/G42*100</f>
        <v>100</v>
      </c>
      <c r="I42" s="59">
        <v>100545</v>
      </c>
      <c r="J42" s="165">
        <f>I42/I42*100</f>
        <v>100</v>
      </c>
      <c r="K42" s="59">
        <v>97731</v>
      </c>
      <c r="L42" s="165">
        <f>K42/K42*100</f>
        <v>100</v>
      </c>
      <c r="M42" s="59">
        <v>95668</v>
      </c>
      <c r="N42" s="165">
        <f>M42/M42*100</f>
        <v>100</v>
      </c>
      <c r="O42" s="59">
        <v>94070</v>
      </c>
      <c r="P42" s="165">
        <f>O42/O42*100</f>
        <v>100</v>
      </c>
      <c r="Q42" s="59">
        <v>93624</v>
      </c>
      <c r="R42" s="165">
        <f>Q42/Q42*100</f>
        <v>100</v>
      </c>
      <c r="S42" s="59">
        <v>94538</v>
      </c>
      <c r="T42" s="165">
        <f>S42/S42*100</f>
        <v>100</v>
      </c>
      <c r="U42" s="59">
        <v>94746</v>
      </c>
      <c r="V42" s="165">
        <f>U42/U42*100</f>
        <v>100</v>
      </c>
      <c r="W42" s="59">
        <f>SUM(W43:W47)</f>
        <v>91932</v>
      </c>
      <c r="X42" s="165">
        <f>W42/W42*100</f>
        <v>100</v>
      </c>
      <c r="Y42" s="59">
        <v>89113</v>
      </c>
      <c r="Z42" s="165">
        <f>Y42/Y42*100</f>
        <v>100</v>
      </c>
      <c r="AA42" s="59">
        <v>85353</v>
      </c>
      <c r="AB42" s="470">
        <f>AA42/AA42*100</f>
        <v>100</v>
      </c>
    </row>
    <row r="43" spans="1:28" ht="30">
      <c r="A43" s="387"/>
      <c r="B43" s="136" t="s">
        <v>55</v>
      </c>
      <c r="C43" s="59">
        <v>63215</v>
      </c>
      <c r="D43" s="163">
        <f>C43/C42*100</f>
        <v>59.901829794088947</v>
      </c>
      <c r="E43" s="59">
        <v>62328</v>
      </c>
      <c r="F43" s="163">
        <f>E43/E42*100</f>
        <v>60.23483933317226</v>
      </c>
      <c r="G43" s="59">
        <v>62247</v>
      </c>
      <c r="H43" s="163">
        <f>G43/G42*100</f>
        <v>60.725818252768157</v>
      </c>
      <c r="I43" s="59">
        <v>61479</v>
      </c>
      <c r="J43" s="163">
        <f>I43/I42*100</f>
        <v>61.145755631806651</v>
      </c>
      <c r="K43" s="59">
        <v>60010</v>
      </c>
      <c r="L43" s="163">
        <f>K43/K42*100</f>
        <v>61.403239504353792</v>
      </c>
      <c r="M43" s="59">
        <v>58653</v>
      </c>
      <c r="N43" s="163">
        <f>M43/M42*100</f>
        <v>61.308901618095909</v>
      </c>
      <c r="O43" s="59">
        <v>57025</v>
      </c>
      <c r="P43" s="163">
        <f>O43/O42*100</f>
        <v>60.619751249069843</v>
      </c>
      <c r="Q43" s="59">
        <v>56163</v>
      </c>
      <c r="R43" s="163">
        <f>Q43/Q42*100</f>
        <v>59.987823634965395</v>
      </c>
      <c r="S43" s="59">
        <v>56337</v>
      </c>
      <c r="T43" s="163">
        <f>S43/S42*100</f>
        <v>59.591910131375748</v>
      </c>
      <c r="U43" s="59">
        <v>55987</v>
      </c>
      <c r="V43" s="163">
        <f>U43/U42*100</f>
        <v>59.091676693475179</v>
      </c>
      <c r="W43" s="59">
        <v>53865</v>
      </c>
      <c r="X43" s="163">
        <f>W43/W42*100</f>
        <v>58.592220336770659</v>
      </c>
      <c r="Y43" s="59">
        <v>51189</v>
      </c>
      <c r="Z43" s="163">
        <f>Y43/Y42*100</f>
        <v>57.442797347188403</v>
      </c>
      <c r="AA43" s="59">
        <v>48987</v>
      </c>
      <c r="AB43" s="468">
        <f>AA43/AA42*100</f>
        <v>57.39341323679308</v>
      </c>
    </row>
    <row r="44" spans="1:28">
      <c r="A44" s="387"/>
      <c r="B44" s="136" t="s">
        <v>56</v>
      </c>
      <c r="C44" s="59">
        <v>28496</v>
      </c>
      <c r="D44" s="163">
        <f>C44/C42*100</f>
        <v>27.002492158702186</v>
      </c>
      <c r="E44" s="59">
        <v>27636</v>
      </c>
      <c r="F44" s="163">
        <f>E44/E42*100</f>
        <v>26.70790045904808</v>
      </c>
      <c r="G44" s="59">
        <v>26898</v>
      </c>
      <c r="H44" s="163">
        <f>G44/G42*100</f>
        <v>26.240671186771376</v>
      </c>
      <c r="I44" s="59">
        <v>26131</v>
      </c>
      <c r="J44" s="163">
        <f>I44/I42*100</f>
        <v>25.989357998905959</v>
      </c>
      <c r="K44" s="59">
        <v>25054</v>
      </c>
      <c r="L44" s="163">
        <f>K44/K42*100</f>
        <v>25.635673430129639</v>
      </c>
      <c r="M44" s="59">
        <v>24424</v>
      </c>
      <c r="N44" s="163">
        <f>M44/M42*100</f>
        <v>25.529957770623408</v>
      </c>
      <c r="O44" s="59">
        <v>24283</v>
      </c>
      <c r="P44" s="163">
        <f>O44/O42*100</f>
        <v>25.813755713830126</v>
      </c>
      <c r="Q44" s="59">
        <v>24649</v>
      </c>
      <c r="R44" s="163">
        <f>Q44/Q42*100</f>
        <v>26.327651029650518</v>
      </c>
      <c r="S44" s="59">
        <v>25163</v>
      </c>
      <c r="T44" s="163">
        <f>S44/S42*100</f>
        <v>26.61681017157122</v>
      </c>
      <c r="U44" s="59">
        <v>25349</v>
      </c>
      <c r="V44" s="163">
        <f>U44/U42*100</f>
        <v>26.754691490933652</v>
      </c>
      <c r="W44" s="59">
        <v>24703</v>
      </c>
      <c r="X44" s="163">
        <f>W44/W42*100</f>
        <v>26.870948092068048</v>
      </c>
      <c r="Y44" s="59">
        <v>24414</v>
      </c>
      <c r="Z44" s="163">
        <f>Y44/Y42*100</f>
        <v>27.396676130306464</v>
      </c>
      <c r="AA44" s="59">
        <v>23127</v>
      </c>
      <c r="AB44" s="468">
        <f>AA44/AA42*100</f>
        <v>27.095708410952163</v>
      </c>
    </row>
    <row r="45" spans="1:28">
      <c r="A45" s="387"/>
      <c r="B45" s="136" t="s">
        <v>57</v>
      </c>
      <c r="C45" s="59">
        <v>1967</v>
      </c>
      <c r="D45" s="163">
        <f>C45/C42*100</f>
        <v>1.8639072879059235</v>
      </c>
      <c r="E45" s="59">
        <v>1955</v>
      </c>
      <c r="F45" s="163">
        <f>E45/E42*100</f>
        <v>1.8893452524764436</v>
      </c>
      <c r="G45" s="59">
        <v>1937</v>
      </c>
      <c r="H45" s="163">
        <f>G45/G42*100</f>
        <v>1.8896639188332276</v>
      </c>
      <c r="I45" s="59">
        <v>1825</v>
      </c>
      <c r="J45" s="163">
        <f>I45/I42*100</f>
        <v>1.8151076632353671</v>
      </c>
      <c r="K45" s="59">
        <v>1852</v>
      </c>
      <c r="L45" s="163">
        <f>K45/K42*100</f>
        <v>1.8949974931188669</v>
      </c>
      <c r="M45" s="59">
        <v>1826</v>
      </c>
      <c r="N45" s="163">
        <f>M45/M42*100</f>
        <v>1.9086841995233517</v>
      </c>
      <c r="O45" s="59">
        <v>1734</v>
      </c>
      <c r="P45" s="163">
        <f>O45/O42*100</f>
        <v>1.8433081747634739</v>
      </c>
      <c r="Q45" s="59">
        <v>1689</v>
      </c>
      <c r="R45" s="163">
        <f>Q45/Q42*100</f>
        <v>1.8040246090745962</v>
      </c>
      <c r="S45" s="59">
        <v>1671</v>
      </c>
      <c r="T45" s="163">
        <f>S45/S42*100</f>
        <v>1.7675432101377224</v>
      </c>
      <c r="U45" s="59">
        <v>1702</v>
      </c>
      <c r="V45" s="163">
        <f>U45/U42*100</f>
        <v>1.7963819053047094</v>
      </c>
      <c r="W45" s="59">
        <v>1782</v>
      </c>
      <c r="X45" s="163">
        <f>W45/W42*100</f>
        <v>1.9383892442239918</v>
      </c>
      <c r="Y45" s="59">
        <v>1840</v>
      </c>
      <c r="Z45" s="163">
        <f>Y45/Y42*100</f>
        <v>2.064794137780122</v>
      </c>
      <c r="AA45" s="59">
        <v>1827</v>
      </c>
      <c r="AB45" s="468">
        <f>AA45/AA42*100</f>
        <v>2.1405223015008259</v>
      </c>
    </row>
    <row r="46" spans="1:28" ht="15" customHeight="1">
      <c r="A46" s="387"/>
      <c r="B46" s="136" t="s">
        <v>59</v>
      </c>
      <c r="C46" s="59">
        <v>3637</v>
      </c>
      <c r="D46" s="163">
        <f>C46/C42*100</f>
        <v>3.4463806843486746</v>
      </c>
      <c r="E46" s="59">
        <v>3535</v>
      </c>
      <c r="F46" s="163">
        <f>E46/E42*100</f>
        <v>3.4162841266006279</v>
      </c>
      <c r="G46" s="59">
        <v>3334</v>
      </c>
      <c r="H46" s="163">
        <f>G46/G42*100</f>
        <v>3.2525242671089214</v>
      </c>
      <c r="I46" s="59">
        <v>3086</v>
      </c>
      <c r="J46" s="163">
        <f>I46/I42*100</f>
        <v>3.0692724650653935</v>
      </c>
      <c r="K46" s="59">
        <v>2822</v>
      </c>
      <c r="L46" s="163">
        <f>K46/K42*100</f>
        <v>2.8875177783917079</v>
      </c>
      <c r="M46" s="59">
        <v>2804</v>
      </c>
      <c r="N46" s="163">
        <f>M46/M42*100</f>
        <v>2.9309696032111048</v>
      </c>
      <c r="O46" s="59">
        <v>2801</v>
      </c>
      <c r="P46" s="163">
        <f>O46/O42*100</f>
        <v>2.9775698947592222</v>
      </c>
      <c r="Q46" s="59">
        <v>2953</v>
      </c>
      <c r="R46" s="163">
        <f>Q46/Q42*100</f>
        <v>3.1541057848414935</v>
      </c>
      <c r="S46" s="59">
        <v>3047</v>
      </c>
      <c r="T46" s="163">
        <f>S46/S42*100</f>
        <v>3.2230425860500538</v>
      </c>
      <c r="U46" s="59">
        <v>3173</v>
      </c>
      <c r="V46" s="163">
        <f>U46/U42*100</f>
        <v>3.3489540455533739</v>
      </c>
      <c r="W46" s="59">
        <v>3207</v>
      </c>
      <c r="X46" s="163">
        <f>W46/W42*100</f>
        <v>3.4884479832919988</v>
      </c>
      <c r="Y46" s="59">
        <v>3128</v>
      </c>
      <c r="Z46" s="163">
        <f>Y46/Y42*100</f>
        <v>3.5101500342262075</v>
      </c>
      <c r="AA46" s="59">
        <v>3060</v>
      </c>
      <c r="AB46" s="468">
        <f>AA46/AA42*100</f>
        <v>3.5851112438930093</v>
      </c>
    </row>
    <row r="47" spans="1:28">
      <c r="A47" s="394"/>
      <c r="B47" s="462" t="s">
        <v>58</v>
      </c>
      <c r="C47" s="432">
        <v>8216</v>
      </c>
      <c r="D47" s="472">
        <f>C47/C42*100</f>
        <v>7.7853900749542788</v>
      </c>
      <c r="E47" s="432">
        <v>8021</v>
      </c>
      <c r="F47" s="472">
        <f>E47/E42*100</f>
        <v>7.7516308287025852</v>
      </c>
      <c r="G47" s="432">
        <v>8089</v>
      </c>
      <c r="H47" s="472">
        <f>G47/G42*100</f>
        <v>7.8913223745183156</v>
      </c>
      <c r="I47" s="432">
        <v>8024</v>
      </c>
      <c r="J47" s="472">
        <f>I47/I42*100</f>
        <v>7.9805062409866236</v>
      </c>
      <c r="K47" s="432">
        <v>7993</v>
      </c>
      <c r="L47" s="472">
        <f>K47/K42*100</f>
        <v>8.178571794005995</v>
      </c>
      <c r="M47" s="432">
        <v>7961</v>
      </c>
      <c r="N47" s="472">
        <f>M47/M42*100</f>
        <v>8.3214868085462221</v>
      </c>
      <c r="O47" s="432">
        <v>8227</v>
      </c>
      <c r="P47" s="472">
        <f>O47/O42*100</f>
        <v>8.7456149675773371</v>
      </c>
      <c r="Q47" s="432">
        <v>8170</v>
      </c>
      <c r="R47" s="472">
        <f>Q47/Q42*100</f>
        <v>8.7263949414679995</v>
      </c>
      <c r="S47" s="432">
        <v>8320</v>
      </c>
      <c r="T47" s="472">
        <f>S47/S42*100</f>
        <v>8.8006939008652605</v>
      </c>
      <c r="U47" s="432">
        <v>8535</v>
      </c>
      <c r="V47" s="472">
        <f>U47/U42*100</f>
        <v>9.0082958647330766</v>
      </c>
      <c r="W47" s="432">
        <v>8375</v>
      </c>
      <c r="X47" s="472">
        <f>W47/W42*100</f>
        <v>9.1099943436453028</v>
      </c>
      <c r="Y47" s="432">
        <v>8542</v>
      </c>
      <c r="Z47" s="472">
        <f>Y47/Y42*100</f>
        <v>9.5855823504988038</v>
      </c>
      <c r="AA47" s="432">
        <v>8352</v>
      </c>
      <c r="AB47" s="473">
        <f>AA47/AA42*100</f>
        <v>9.7852448068609181</v>
      </c>
    </row>
    <row r="48" spans="1:28" s="6" customFormat="1" ht="15.75">
      <c r="A48" s="5"/>
      <c r="B48" s="5"/>
      <c r="C48" s="5"/>
      <c r="D48" s="24"/>
      <c r="E48" s="5"/>
      <c r="F48" s="24"/>
      <c r="G48" s="5"/>
      <c r="H48" s="24"/>
      <c r="I48" s="27"/>
      <c r="J48" s="24"/>
      <c r="K48" s="5"/>
      <c r="L48" s="24"/>
      <c r="M48" s="27"/>
      <c r="N48" s="24"/>
      <c r="P48" s="24"/>
      <c r="Q48" s="25"/>
      <c r="R48" s="24"/>
      <c r="S48" s="25"/>
      <c r="T48" s="24"/>
      <c r="U48" s="25"/>
      <c r="V48" s="24"/>
    </row>
    <row r="50" spans="1:28">
      <c r="A50" s="323" t="s">
        <v>20</v>
      </c>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row>
    <row r="51" spans="1:28">
      <c r="A51" s="314" t="s">
        <v>112</v>
      </c>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row>
    <row r="52" spans="1:28">
      <c r="A52" s="314"/>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row>
    <row r="53" spans="1:28">
      <c r="A53" s="314"/>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row>
    <row r="54" spans="1:28">
      <c r="A54" s="314"/>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row>
    <row r="55" spans="1:28">
      <c r="A55" s="314"/>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row>
    <row r="56" spans="1:28">
      <c r="A56" s="314"/>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row>
    <row r="57" spans="1:28">
      <c r="A57" s="314"/>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row>
    <row r="58" spans="1:28">
      <c r="A58" s="314"/>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row>
    <row r="60" spans="1:28">
      <c r="A60" s="13" t="s">
        <v>21</v>
      </c>
      <c r="B60" s="13"/>
      <c r="C60" s="13"/>
    </row>
  </sheetData>
  <mergeCells count="27">
    <mergeCell ref="AA16:AB16"/>
    <mergeCell ref="A51:AB58"/>
    <mergeCell ref="A50:AB50"/>
    <mergeCell ref="A1:AB1"/>
    <mergeCell ref="A3:AB3"/>
    <mergeCell ref="A4:AB7"/>
    <mergeCell ref="A8:AB8"/>
    <mergeCell ref="A9:AB12"/>
    <mergeCell ref="A13:AB13"/>
    <mergeCell ref="U15:AB15"/>
    <mergeCell ref="Y16:Z16"/>
    <mergeCell ref="M16:N16"/>
    <mergeCell ref="A30:A35"/>
    <mergeCell ref="A36:A41"/>
    <mergeCell ref="W16:X16"/>
    <mergeCell ref="A42:A47"/>
    <mergeCell ref="S16:T16"/>
    <mergeCell ref="U16:V16"/>
    <mergeCell ref="A18:A23"/>
    <mergeCell ref="A24:A29"/>
    <mergeCell ref="C16:D16"/>
    <mergeCell ref="E16:F16"/>
    <mergeCell ref="G16:H16"/>
    <mergeCell ref="I16:J16"/>
    <mergeCell ref="O16:P16"/>
    <mergeCell ref="Q16:R16"/>
    <mergeCell ref="K16:L16"/>
  </mergeCells>
  <hyperlinks>
    <hyperlink ref="A60" location="Titelseite!A1" display="zurück zum Inhaltsverzeichnis" xr:uid="{00000000-0004-0000-0700-000000000000}"/>
  </hyperlinks>
  <pageMargins left="0.7" right="0.7" top="0.78740157499999996" bottom="0.78740157499999996" header="0.3" footer="0.3"/>
  <pageSetup paperSize="9" orientation="portrait" r:id="rId1"/>
  <ignoredErrors>
    <ignoredError sqref="W18:W4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6"/>
  <sheetViews>
    <sheetView zoomScaleNormal="100" workbookViewId="0">
      <selection sqref="A1:AC1"/>
    </sheetView>
  </sheetViews>
  <sheetFormatPr baseColWidth="10" defaultRowHeight="15"/>
  <cols>
    <col min="1" max="1" width="33.42578125" customWidth="1"/>
    <col min="2" max="7" width="11.7109375" hidden="1" customWidth="1"/>
    <col min="8" max="9" width="9.7109375" hidden="1" customWidth="1"/>
    <col min="10" max="73" width="9.7109375" customWidth="1"/>
  </cols>
  <sheetData>
    <row r="1" spans="1:29" ht="18.75">
      <c r="A1" s="315" t="s">
        <v>46</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row>
    <row r="3" spans="1:29" ht="15.75">
      <c r="A3" s="313" t="s">
        <v>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row>
    <row r="4" spans="1:29" ht="15" customHeight="1">
      <c r="A4" s="332" t="s">
        <v>157</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row>
    <row r="5" spans="1:29">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row>
    <row r="6" spans="1:29">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row>
    <row r="7" spans="1:29">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row>
    <row r="8" spans="1:29" ht="15.75">
      <c r="A8" s="313" t="s">
        <v>1</v>
      </c>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row>
    <row r="9" spans="1:29">
      <c r="A9" s="314" t="s">
        <v>42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row>
    <row r="10" spans="1:29">
      <c r="A10" s="314"/>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row>
    <row r="11" spans="1:29">
      <c r="A11" s="314"/>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row>
    <row r="12" spans="1:29">
      <c r="A12" s="314"/>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row>
    <row r="13" spans="1:29" ht="15.75">
      <c r="A13" s="313" t="s">
        <v>2</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row>
    <row r="14" spans="1:29" s="6" customFormat="1" ht="19.149999999999999" customHeight="1">
      <c r="A14" s="37"/>
      <c r="B14" s="5"/>
      <c r="C14" s="5"/>
      <c r="D14" s="5"/>
      <c r="E14" s="5"/>
      <c r="F14" s="5"/>
      <c r="G14" s="5"/>
      <c r="H14" s="5"/>
      <c r="I14" s="5"/>
      <c r="R14" s="21"/>
    </row>
    <row r="15" spans="1:29">
      <c r="A15" s="14" t="s">
        <v>48</v>
      </c>
      <c r="B15" s="14"/>
      <c r="C15" s="16"/>
      <c r="D15" s="17"/>
      <c r="E15" s="17"/>
      <c r="F15" s="17"/>
      <c r="G15" s="17"/>
      <c r="H15" s="17"/>
      <c r="I15" s="17"/>
      <c r="J15" s="17"/>
      <c r="K15" s="17"/>
      <c r="L15" s="17"/>
      <c r="M15" s="17"/>
      <c r="N15" s="17"/>
      <c r="O15" s="17"/>
      <c r="P15" s="17"/>
      <c r="Q15" s="17"/>
      <c r="R15" s="17"/>
      <c r="S15" s="17"/>
      <c r="T15" s="17"/>
      <c r="U15" s="541"/>
      <c r="V15" s="541"/>
      <c r="W15" s="541"/>
      <c r="X15" s="541"/>
      <c r="Y15" s="541"/>
      <c r="Z15" s="541"/>
      <c r="AA15" s="541"/>
      <c r="AB15" s="541"/>
      <c r="AC15" s="541"/>
    </row>
    <row r="16" spans="1:29" s="4" customFormat="1">
      <c r="A16" s="474"/>
      <c r="B16" s="357">
        <v>2010</v>
      </c>
      <c r="C16" s="358"/>
      <c r="D16" s="405">
        <v>2011</v>
      </c>
      <c r="E16" s="405"/>
      <c r="F16" s="357">
        <v>2012</v>
      </c>
      <c r="G16" s="358"/>
      <c r="H16" s="405">
        <v>2013</v>
      </c>
      <c r="I16" s="405"/>
      <c r="J16" s="357">
        <v>2014</v>
      </c>
      <c r="K16" s="358"/>
      <c r="L16" s="405">
        <v>2015</v>
      </c>
      <c r="M16" s="405"/>
      <c r="N16" s="357">
        <v>2016</v>
      </c>
      <c r="O16" s="358"/>
      <c r="P16" s="405">
        <v>2017</v>
      </c>
      <c r="Q16" s="405"/>
      <c r="R16" s="357">
        <v>2018</v>
      </c>
      <c r="S16" s="358"/>
      <c r="T16" s="357">
        <v>2019</v>
      </c>
      <c r="U16" s="358"/>
      <c r="V16" s="357">
        <v>2020</v>
      </c>
      <c r="W16" s="358"/>
      <c r="X16" s="357">
        <v>2021</v>
      </c>
      <c r="Y16" s="358"/>
      <c r="Z16" s="357">
        <v>2022</v>
      </c>
      <c r="AA16" s="359"/>
      <c r="AB16" s="357">
        <v>2023</v>
      </c>
      <c r="AC16" s="359"/>
    </row>
    <row r="17" spans="1:29" s="4" customFormat="1" ht="30">
      <c r="A17" s="475"/>
      <c r="B17" s="39" t="s">
        <v>26</v>
      </c>
      <c r="C17" s="40" t="s">
        <v>41</v>
      </c>
      <c r="D17" s="39" t="s">
        <v>26</v>
      </c>
      <c r="E17" s="41" t="s">
        <v>41</v>
      </c>
      <c r="F17" s="39" t="s">
        <v>26</v>
      </c>
      <c r="G17" s="40" t="s">
        <v>41</v>
      </c>
      <c r="H17" s="39" t="s">
        <v>26</v>
      </c>
      <c r="I17" s="41" t="s">
        <v>41</v>
      </c>
      <c r="J17" s="39" t="s">
        <v>26</v>
      </c>
      <c r="K17" s="40" t="s">
        <v>41</v>
      </c>
      <c r="L17" s="39" t="s">
        <v>26</v>
      </c>
      <c r="M17" s="41" t="s">
        <v>41</v>
      </c>
      <c r="N17" s="39" t="s">
        <v>26</v>
      </c>
      <c r="O17" s="40" t="s">
        <v>41</v>
      </c>
      <c r="P17" s="39" t="s">
        <v>26</v>
      </c>
      <c r="Q17" s="41" t="s">
        <v>41</v>
      </c>
      <c r="R17" s="39" t="s">
        <v>26</v>
      </c>
      <c r="S17" s="40" t="s">
        <v>41</v>
      </c>
      <c r="T17" s="39" t="s">
        <v>26</v>
      </c>
      <c r="U17" s="40" t="s">
        <v>41</v>
      </c>
      <c r="V17" s="39" t="s">
        <v>26</v>
      </c>
      <c r="W17" s="40" t="s">
        <v>41</v>
      </c>
      <c r="X17" s="39" t="s">
        <v>26</v>
      </c>
      <c r="Y17" s="40" t="s">
        <v>41</v>
      </c>
      <c r="Z17" s="39" t="s">
        <v>26</v>
      </c>
      <c r="AA17" s="476" t="s">
        <v>41</v>
      </c>
      <c r="AB17" s="39" t="s">
        <v>26</v>
      </c>
      <c r="AC17" s="476" t="s">
        <v>41</v>
      </c>
    </row>
    <row r="18" spans="1:29" s="4" customFormat="1" ht="30">
      <c r="A18" s="477" t="s">
        <v>65</v>
      </c>
      <c r="B18" s="42">
        <v>123904</v>
      </c>
      <c r="C18" s="43">
        <v>100</v>
      </c>
      <c r="D18" s="44">
        <v>125328</v>
      </c>
      <c r="E18" s="43">
        <v>100</v>
      </c>
      <c r="F18" s="42">
        <v>126346</v>
      </c>
      <c r="G18" s="43">
        <v>100</v>
      </c>
      <c r="H18" s="44">
        <v>127569</v>
      </c>
      <c r="I18" s="43">
        <v>100</v>
      </c>
      <c r="J18" s="42">
        <v>128144</v>
      </c>
      <c r="K18" s="43">
        <v>100</v>
      </c>
      <c r="L18" s="44">
        <v>129312</v>
      </c>
      <c r="M18" s="43">
        <v>100</v>
      </c>
      <c r="N18" s="42">
        <v>133339</v>
      </c>
      <c r="O18" s="43">
        <v>100</v>
      </c>
      <c r="P18" s="44">
        <v>135457</v>
      </c>
      <c r="Q18" s="43">
        <v>100</v>
      </c>
      <c r="R18" s="45">
        <v>137791</v>
      </c>
      <c r="S18" s="43">
        <v>100</v>
      </c>
      <c r="T18" s="45">
        <v>140553</v>
      </c>
      <c r="U18" s="43">
        <v>100</v>
      </c>
      <c r="V18" s="45">
        <v>139200</v>
      </c>
      <c r="W18" s="43">
        <v>100</v>
      </c>
      <c r="X18" s="45">
        <v>144726</v>
      </c>
      <c r="Y18" s="43">
        <v>100</v>
      </c>
      <c r="Z18" s="45">
        <v>147048</v>
      </c>
      <c r="AA18" s="478">
        <v>100</v>
      </c>
      <c r="AB18" s="45">
        <v>148262</v>
      </c>
      <c r="AC18" s="478">
        <v>100</v>
      </c>
    </row>
    <row r="19" spans="1:29" s="4" customFormat="1">
      <c r="A19" s="479" t="s">
        <v>66</v>
      </c>
      <c r="B19" s="46">
        <v>6485</v>
      </c>
      <c r="C19" s="47">
        <f>B19/B18*100</f>
        <v>5.2338907541322319</v>
      </c>
      <c r="D19" s="48">
        <v>6367</v>
      </c>
      <c r="E19" s="49">
        <f>D19/D18*100</f>
        <v>5.0802693731648159</v>
      </c>
      <c r="F19" s="46">
        <v>6331</v>
      </c>
      <c r="G19" s="47">
        <f>F19/F18*100</f>
        <v>5.0108432399917682</v>
      </c>
      <c r="H19" s="48">
        <v>6282</v>
      </c>
      <c r="I19" s="49">
        <f>H19/H18*100</f>
        <v>4.9243938574418546</v>
      </c>
      <c r="J19" s="46">
        <v>6186</v>
      </c>
      <c r="K19" s="47">
        <f>J19/J18*100</f>
        <v>4.8273816955924591</v>
      </c>
      <c r="L19" s="48">
        <v>6092</v>
      </c>
      <c r="M19" s="49">
        <f>L19/L18*100</f>
        <v>4.7110863647611971</v>
      </c>
      <c r="N19" s="46">
        <v>6090</v>
      </c>
      <c r="O19" s="47">
        <f>N19/N18*100</f>
        <v>4.5673058894996963</v>
      </c>
      <c r="P19" s="48">
        <v>6089</v>
      </c>
      <c r="Q19" s="49">
        <f>P19/P18*100</f>
        <v>4.4951534435282046</v>
      </c>
      <c r="R19" s="46">
        <v>6362</v>
      </c>
      <c r="S19" s="47">
        <f>R19/R18*100</f>
        <v>4.6171375488965172</v>
      </c>
      <c r="T19" s="46">
        <v>6502</v>
      </c>
      <c r="U19" s="47">
        <f>T19/T18*100</f>
        <v>4.6260129630815428</v>
      </c>
      <c r="V19" s="46">
        <v>6264</v>
      </c>
      <c r="W19" s="47">
        <f>V19/V18*100</f>
        <v>4.5</v>
      </c>
      <c r="X19" s="46">
        <v>6219</v>
      </c>
      <c r="Y19" s="47">
        <f>X19/X18*100</f>
        <v>4.2970855271340325</v>
      </c>
      <c r="Z19" s="46">
        <v>6176</v>
      </c>
      <c r="AA19" s="480">
        <f>Z19/Z18*100</f>
        <v>4.1999891191991736</v>
      </c>
      <c r="AB19" s="46">
        <v>6227</v>
      </c>
      <c r="AC19" s="480">
        <f>AB19/AB18*100</f>
        <v>4.1999973020733563</v>
      </c>
    </row>
    <row r="20" spans="1:29" s="4" customFormat="1">
      <c r="A20" s="477" t="s">
        <v>67</v>
      </c>
      <c r="B20" s="50">
        <v>6485</v>
      </c>
      <c r="C20" s="43">
        <f>B20/B19*100</f>
        <v>100</v>
      </c>
      <c r="D20" s="51">
        <v>6367</v>
      </c>
      <c r="E20" s="52">
        <f>D20/D19*100</f>
        <v>100</v>
      </c>
      <c r="F20" s="50">
        <v>6331</v>
      </c>
      <c r="G20" s="43">
        <f>F20/F19*100</f>
        <v>100</v>
      </c>
      <c r="H20" s="295">
        <v>6282</v>
      </c>
      <c r="I20" s="282">
        <f>H20/H19*100</f>
        <v>100</v>
      </c>
      <c r="J20" s="296">
        <v>6186</v>
      </c>
      <c r="K20" s="281">
        <f>J20/J19*100</f>
        <v>100</v>
      </c>
      <c r="L20" s="295">
        <v>6092</v>
      </c>
      <c r="M20" s="282">
        <f>L20/L19*100</f>
        <v>100</v>
      </c>
      <c r="N20" s="296">
        <v>6090</v>
      </c>
      <c r="O20" s="281">
        <f>N20/N19*100</f>
        <v>100</v>
      </c>
      <c r="P20" s="295">
        <v>6089</v>
      </c>
      <c r="Q20" s="282">
        <f>P20/P19*100</f>
        <v>100</v>
      </c>
      <c r="R20" s="296">
        <v>6362</v>
      </c>
      <c r="S20" s="281">
        <f>R20/R19*100</f>
        <v>100</v>
      </c>
      <c r="T20" s="296">
        <v>6502</v>
      </c>
      <c r="U20" s="281">
        <f>T20/T19*100</f>
        <v>100</v>
      </c>
      <c r="V20" s="296">
        <v>6264</v>
      </c>
      <c r="W20" s="281">
        <f>V20/V19*100</f>
        <v>100</v>
      </c>
      <c r="X20" s="296">
        <f>X19</f>
        <v>6219</v>
      </c>
      <c r="Y20" s="281">
        <f>X20/X19*100</f>
        <v>100</v>
      </c>
      <c r="Z20" s="296">
        <v>6176</v>
      </c>
      <c r="AA20" s="481">
        <f>Z20/Z19*100</f>
        <v>100</v>
      </c>
      <c r="AB20" s="296">
        <v>6227</v>
      </c>
      <c r="AC20" s="481">
        <f>AB20/AB19*100</f>
        <v>100</v>
      </c>
    </row>
    <row r="21" spans="1:29" s="2" customFormat="1" ht="30">
      <c r="A21" s="482" t="s">
        <v>68</v>
      </c>
      <c r="B21" s="53">
        <f>SUM(B22:B31)</f>
        <v>5652</v>
      </c>
      <c r="C21" s="54">
        <f>B21/B19*100</f>
        <v>87.154973014649201</v>
      </c>
      <c r="D21" s="55">
        <f>SUM(D22:D31)</f>
        <v>5529</v>
      </c>
      <c r="E21" s="56">
        <f>D21/D19*100</f>
        <v>86.838385424846862</v>
      </c>
      <c r="F21" s="53">
        <f>SUM(F22:F31)</f>
        <v>5453</v>
      </c>
      <c r="G21" s="54">
        <f>F21/F19*100</f>
        <v>86.131732743642402</v>
      </c>
      <c r="H21" s="55">
        <f>SUM(H22:H31)</f>
        <v>5425</v>
      </c>
      <c r="I21" s="56">
        <f>H21/H19*100</f>
        <v>86.357847819165869</v>
      </c>
      <c r="J21" s="53">
        <f>SUM(J22:J31)</f>
        <v>5321</v>
      </c>
      <c r="K21" s="54">
        <f>J21/J19*100</f>
        <v>86.016812156482388</v>
      </c>
      <c r="L21" s="55">
        <f>SUM(L22:L31)</f>
        <v>5223</v>
      </c>
      <c r="M21" s="56">
        <f>L21/L19*100</f>
        <v>85.735390676296788</v>
      </c>
      <c r="N21" s="53">
        <f>SUM(N22:N31)</f>
        <v>5236</v>
      </c>
      <c r="O21" s="54">
        <f>N21/N19*100</f>
        <v>85.977011494252878</v>
      </c>
      <c r="P21" s="55">
        <f>SUM(P22:P31)</f>
        <v>5255</v>
      </c>
      <c r="Q21" s="56">
        <f>P21/P19*100</f>
        <v>86.303169650188863</v>
      </c>
      <c r="R21" s="53">
        <f>SUM(R22:R31)</f>
        <v>5468</v>
      </c>
      <c r="S21" s="54">
        <f>R21/R19*100</f>
        <v>85.947815152467783</v>
      </c>
      <c r="T21" s="53">
        <f>SUM(T22:T31)</f>
        <v>5676</v>
      </c>
      <c r="U21" s="54">
        <f>T21/T19*100</f>
        <v>87.296216548754231</v>
      </c>
      <c r="V21" s="53">
        <f>SUM(V22:V31)</f>
        <v>5507</v>
      </c>
      <c r="W21" s="54">
        <f>V21/V19*100</f>
        <v>87.915070242656441</v>
      </c>
      <c r="X21" s="53">
        <f>SUM(X22:X31)</f>
        <v>5494</v>
      </c>
      <c r="Y21" s="54">
        <f>X21/X19*100</f>
        <v>88.342177198906583</v>
      </c>
      <c r="Z21" s="53">
        <f>SUM(Z22:Z31)</f>
        <v>5501</v>
      </c>
      <c r="AA21" s="483">
        <f>Z21/Z19*100</f>
        <v>89.070595854922274</v>
      </c>
      <c r="AB21" s="53">
        <f>SUM(AB22:AB31)</f>
        <v>5517</v>
      </c>
      <c r="AC21" s="483">
        <f>AB21/AB19*100</f>
        <v>88.598040790107589</v>
      </c>
    </row>
    <row r="22" spans="1:29" s="2" customFormat="1">
      <c r="A22" s="484" t="s">
        <v>126</v>
      </c>
      <c r="B22" s="57">
        <v>838</v>
      </c>
      <c r="C22" s="58">
        <f>B22/B19*100</f>
        <v>12.92212798766384</v>
      </c>
      <c r="D22" s="59">
        <v>842</v>
      </c>
      <c r="E22" s="60">
        <f>D22/D19*100</f>
        <v>13.224438511072719</v>
      </c>
      <c r="F22" s="57">
        <v>849</v>
      </c>
      <c r="G22" s="58">
        <f>F22/F19*100</f>
        <v>13.410203759279735</v>
      </c>
      <c r="H22" s="59">
        <v>881</v>
      </c>
      <c r="I22" s="60">
        <f>H22/H19*100</f>
        <v>14.024196115886662</v>
      </c>
      <c r="J22" s="57">
        <v>877</v>
      </c>
      <c r="K22" s="58">
        <f>J22/J19*100</f>
        <v>14.177174264468153</v>
      </c>
      <c r="L22" s="59">
        <v>847</v>
      </c>
      <c r="M22" s="60">
        <f>L22/L19*100</f>
        <v>13.903479973736047</v>
      </c>
      <c r="N22" s="57">
        <v>827</v>
      </c>
      <c r="O22" s="58">
        <f>N22/N19*100</f>
        <v>13.579638752052544</v>
      </c>
      <c r="P22" s="59">
        <v>882</v>
      </c>
      <c r="Q22" s="60">
        <f>P22/P19*100</f>
        <v>14.48513713253408</v>
      </c>
      <c r="R22" s="57">
        <v>962</v>
      </c>
      <c r="S22" s="58">
        <f>R22/R19*100</f>
        <v>15.121031122288588</v>
      </c>
      <c r="T22" s="57">
        <v>1091</v>
      </c>
      <c r="U22" s="58">
        <f>T22/T19*100</f>
        <v>16.779452476161179</v>
      </c>
      <c r="V22" s="57">
        <v>1051</v>
      </c>
      <c r="W22" s="58">
        <f>V22/V19*100</f>
        <v>16.778416347381864</v>
      </c>
      <c r="X22" s="57">
        <v>1152</v>
      </c>
      <c r="Y22" s="58">
        <f>X22/X19*100</f>
        <v>18.523878437047756</v>
      </c>
      <c r="Z22" s="57">
        <v>1194</v>
      </c>
      <c r="AA22" s="485">
        <f>Z22/Z19*100</f>
        <v>19.332901554404145</v>
      </c>
      <c r="AB22" s="57">
        <v>1260</v>
      </c>
      <c r="AC22" s="485">
        <f>AB22/AB19*100</f>
        <v>20.234462823189336</v>
      </c>
    </row>
    <row r="23" spans="1:29" s="2" customFormat="1" ht="25.5">
      <c r="A23" s="484" t="s">
        <v>127</v>
      </c>
      <c r="B23" s="57">
        <v>962</v>
      </c>
      <c r="C23" s="58">
        <f>B23/B19*100</f>
        <v>14.834232845026985</v>
      </c>
      <c r="D23" s="59">
        <v>964</v>
      </c>
      <c r="E23" s="60">
        <f>D23/D19*100</f>
        <v>15.140568556620071</v>
      </c>
      <c r="F23" s="57">
        <v>963</v>
      </c>
      <c r="G23" s="58">
        <f>F23/F19*100</f>
        <v>15.210867161585847</v>
      </c>
      <c r="H23" s="59">
        <v>979</v>
      </c>
      <c r="I23" s="60">
        <f>H23/H19*100</f>
        <v>15.584208850684494</v>
      </c>
      <c r="J23" s="57">
        <v>966</v>
      </c>
      <c r="K23" s="58">
        <f>J23/J19*100</f>
        <v>15.615906886517944</v>
      </c>
      <c r="L23" s="59">
        <v>951</v>
      </c>
      <c r="M23" s="60">
        <f>L23/L19*100</f>
        <v>15.610636900853578</v>
      </c>
      <c r="N23" s="57">
        <v>966</v>
      </c>
      <c r="O23" s="58">
        <f>N23/N19*100</f>
        <v>15.862068965517242</v>
      </c>
      <c r="P23" s="59">
        <v>1009</v>
      </c>
      <c r="Q23" s="60">
        <f>P23/P19*100</f>
        <v>16.5708654951552</v>
      </c>
      <c r="R23" s="57">
        <v>1106</v>
      </c>
      <c r="S23" s="58">
        <f>R23/R19*100</f>
        <v>17.384470292360891</v>
      </c>
      <c r="T23" s="57">
        <v>1010</v>
      </c>
      <c r="U23" s="58">
        <f>T23/T19*100</f>
        <v>15.533681944017225</v>
      </c>
      <c r="V23" s="57">
        <v>977</v>
      </c>
      <c r="W23" s="58">
        <f>V23/V19*100</f>
        <v>15.5970625798212</v>
      </c>
      <c r="X23" s="57">
        <v>973</v>
      </c>
      <c r="Y23" s="58">
        <f>X23/X19*100</f>
        <v>15.645602186846761</v>
      </c>
      <c r="Z23" s="57">
        <v>979</v>
      </c>
      <c r="AA23" s="485">
        <f>Z23/Z19*100</f>
        <v>15.851683937823836</v>
      </c>
      <c r="AB23" s="57">
        <v>975</v>
      </c>
      <c r="AC23" s="485">
        <f>AB23/AB19*100</f>
        <v>15.657620041753653</v>
      </c>
    </row>
    <row r="24" spans="1:29" s="2" customFormat="1">
      <c r="A24" s="484" t="s">
        <v>128</v>
      </c>
      <c r="B24" s="57">
        <v>876</v>
      </c>
      <c r="C24" s="58">
        <f>B24/B19*100</f>
        <v>13.508095605242868</v>
      </c>
      <c r="D24" s="59">
        <v>936</v>
      </c>
      <c r="E24" s="60">
        <f>D24/D19*100</f>
        <v>14.700801005182976</v>
      </c>
      <c r="F24" s="57">
        <v>924</v>
      </c>
      <c r="G24" s="58">
        <f>F24/F19*100</f>
        <v>14.594850734481124</v>
      </c>
      <c r="H24" s="59">
        <v>893</v>
      </c>
      <c r="I24" s="60">
        <f>H24/H19*100</f>
        <v>14.215218083412925</v>
      </c>
      <c r="J24" s="57">
        <v>838</v>
      </c>
      <c r="K24" s="58">
        <f>J24/J19*100</f>
        <v>13.546718396378921</v>
      </c>
      <c r="L24" s="59">
        <v>783</v>
      </c>
      <c r="M24" s="60">
        <f>L24/L19*100</f>
        <v>12.852921864740644</v>
      </c>
      <c r="N24" s="57">
        <v>740</v>
      </c>
      <c r="O24" s="58">
        <f>N24/N19*100</f>
        <v>12.151067323481117</v>
      </c>
      <c r="P24" s="59">
        <v>797</v>
      </c>
      <c r="Q24" s="60">
        <f>P24/P19*100</f>
        <v>13.089177204795533</v>
      </c>
      <c r="R24" s="57">
        <v>749</v>
      </c>
      <c r="S24" s="58">
        <f>R24/R19*100</f>
        <v>11.773027349889972</v>
      </c>
      <c r="T24" s="57">
        <v>786</v>
      </c>
      <c r="U24" s="58">
        <f>T24/T19*100</f>
        <v>12.088588126730237</v>
      </c>
      <c r="V24" s="57">
        <v>762</v>
      </c>
      <c r="W24" s="58">
        <f>V24/V19*100</f>
        <v>12.164750957854405</v>
      </c>
      <c r="X24" s="57">
        <v>760</v>
      </c>
      <c r="Y24" s="58">
        <f>X24/X19*100</f>
        <v>12.220614246663452</v>
      </c>
      <c r="Z24" s="57">
        <v>701</v>
      </c>
      <c r="AA24" s="485">
        <f>Z24/Z19*100</f>
        <v>11.35038860103627</v>
      </c>
      <c r="AB24" s="57">
        <v>653</v>
      </c>
      <c r="AC24" s="485">
        <f>AB24/AB19*100</f>
        <v>10.486590653605267</v>
      </c>
    </row>
    <row r="25" spans="1:29" s="2" customFormat="1" ht="25.5">
      <c r="A25" s="484" t="s">
        <v>129</v>
      </c>
      <c r="B25" s="57">
        <v>715</v>
      </c>
      <c r="C25" s="58">
        <f>B25/B19*100</f>
        <v>11.0254433307633</v>
      </c>
      <c r="D25" s="59">
        <v>695</v>
      </c>
      <c r="E25" s="60">
        <f>D25/D19*100</f>
        <v>10.915658866027957</v>
      </c>
      <c r="F25" s="57">
        <v>627</v>
      </c>
      <c r="G25" s="58">
        <f>F25/F19*100</f>
        <v>9.9036487126836192</v>
      </c>
      <c r="H25" s="59">
        <v>567</v>
      </c>
      <c r="I25" s="60">
        <f>H25/H19*100</f>
        <v>9.0257879656160451</v>
      </c>
      <c r="J25" s="57">
        <v>483</v>
      </c>
      <c r="K25" s="58">
        <f>J25/J19*100</f>
        <v>7.8079534432589721</v>
      </c>
      <c r="L25" s="59">
        <v>496</v>
      </c>
      <c r="M25" s="60">
        <f>L25/L19*100</f>
        <v>8.1418253447143787</v>
      </c>
      <c r="N25" s="57">
        <v>476</v>
      </c>
      <c r="O25" s="58">
        <f>N25/N19*100</f>
        <v>7.8160919540229887</v>
      </c>
      <c r="P25" s="59">
        <v>488</v>
      </c>
      <c r="Q25" s="60">
        <f>P25/P19*100</f>
        <v>8.0144522910165872</v>
      </c>
      <c r="R25" s="57">
        <v>507</v>
      </c>
      <c r="S25" s="58">
        <f>R25/R19*100</f>
        <v>7.9691920779629042</v>
      </c>
      <c r="T25" s="57">
        <v>562</v>
      </c>
      <c r="U25" s="58">
        <f>T25/T19*100</f>
        <v>8.6434943094432484</v>
      </c>
      <c r="V25" s="57">
        <v>540</v>
      </c>
      <c r="W25" s="58">
        <f>V25/V19*100</f>
        <v>8.6206896551724146</v>
      </c>
      <c r="X25" s="57">
        <v>528</v>
      </c>
      <c r="Y25" s="58">
        <f>X25/X19*100</f>
        <v>8.4901109503135554</v>
      </c>
      <c r="Z25" s="57">
        <v>563</v>
      </c>
      <c r="AA25" s="485">
        <f>Z25/Z19*100</f>
        <v>9.1159326424870475</v>
      </c>
      <c r="AB25" s="57">
        <v>567</v>
      </c>
      <c r="AC25" s="485">
        <f>AB25/AB19*100</f>
        <v>9.1055082704352017</v>
      </c>
    </row>
    <row r="26" spans="1:29" s="2" customFormat="1">
      <c r="A26" s="484" t="s">
        <v>130</v>
      </c>
      <c r="B26" s="57">
        <v>587</v>
      </c>
      <c r="C26" s="58">
        <f>B26/B19*100</f>
        <v>9.0516576715497301</v>
      </c>
      <c r="D26" s="59">
        <v>555</v>
      </c>
      <c r="E26" s="60">
        <f>D26/D19*100</f>
        <v>8.7168211088424687</v>
      </c>
      <c r="F26" s="57">
        <v>550</v>
      </c>
      <c r="G26" s="58">
        <f>F26/F19*100</f>
        <v>8.6874111514768586</v>
      </c>
      <c r="H26" s="59">
        <v>537</v>
      </c>
      <c r="I26" s="60">
        <f>H26/H19*100</f>
        <v>8.548233046800382</v>
      </c>
      <c r="J26" s="57">
        <v>544</v>
      </c>
      <c r="K26" s="58">
        <f>J26/J19*100</f>
        <v>8.7940510830908512</v>
      </c>
      <c r="L26" s="59">
        <v>540</v>
      </c>
      <c r="M26" s="60">
        <f>L26/L19*100</f>
        <v>8.8640840446487186</v>
      </c>
      <c r="N26" s="57">
        <v>528</v>
      </c>
      <c r="O26" s="58">
        <f>N26/N19*100</f>
        <v>8.6699507389162562</v>
      </c>
      <c r="P26" s="59">
        <v>522</v>
      </c>
      <c r="Q26" s="60">
        <f>P26/P19*100</f>
        <v>8.5728362621120056</v>
      </c>
      <c r="R26" s="57">
        <v>525</v>
      </c>
      <c r="S26" s="58">
        <f>R26/R19*100</f>
        <v>8.2521219742219429</v>
      </c>
      <c r="T26" s="57">
        <v>517</v>
      </c>
      <c r="U26" s="58">
        <f>T26/T19*100</f>
        <v>7.9513995693632724</v>
      </c>
      <c r="V26" s="57">
        <v>462</v>
      </c>
      <c r="W26" s="58">
        <f>V26/V19*100</f>
        <v>7.3754789272030647</v>
      </c>
      <c r="X26" s="57">
        <v>436</v>
      </c>
      <c r="Y26" s="58">
        <f>X26/X19*100</f>
        <v>7.0107734362437695</v>
      </c>
      <c r="Z26" s="57">
        <v>421</v>
      </c>
      <c r="AA26" s="485">
        <f>Z26/Z19*100</f>
        <v>6.8167098445595862</v>
      </c>
      <c r="AB26" s="57">
        <v>419</v>
      </c>
      <c r="AC26" s="485">
        <f>AB26/AB19*100</f>
        <v>6.7287618435843912</v>
      </c>
    </row>
    <row r="27" spans="1:29" s="2" customFormat="1" ht="38.25">
      <c r="A27" s="484" t="s">
        <v>131</v>
      </c>
      <c r="B27" s="57">
        <v>447</v>
      </c>
      <c r="C27" s="58">
        <f>B27/B19*100</f>
        <v>6.892829606784888</v>
      </c>
      <c r="D27" s="59">
        <v>402</v>
      </c>
      <c r="E27" s="60">
        <f>D27/D19*100</f>
        <v>6.3138055599183289</v>
      </c>
      <c r="F27" s="57">
        <v>447</v>
      </c>
      <c r="G27" s="58">
        <f>F27/F19*100</f>
        <v>7.0604959722002842</v>
      </c>
      <c r="H27" s="59">
        <v>457</v>
      </c>
      <c r="I27" s="60">
        <f>H27/H19*100</f>
        <v>7.274753263291946</v>
      </c>
      <c r="J27" s="57">
        <v>505</v>
      </c>
      <c r="K27" s="58">
        <f>J27/J19*100</f>
        <v>8.1635952150016156</v>
      </c>
      <c r="L27" s="59">
        <v>459</v>
      </c>
      <c r="M27" s="60">
        <f>L27/L19*100</f>
        <v>7.5344714379514119</v>
      </c>
      <c r="N27" s="57">
        <v>473</v>
      </c>
      <c r="O27" s="58">
        <f>N27/N19*100</f>
        <v>7.7668308702791453</v>
      </c>
      <c r="P27" s="59">
        <v>463</v>
      </c>
      <c r="Q27" s="60">
        <f>P27/P19*100</f>
        <v>7.603875841681722</v>
      </c>
      <c r="R27" s="57">
        <v>489</v>
      </c>
      <c r="S27" s="58">
        <f>R27/R19*100</f>
        <v>7.6862621817038663</v>
      </c>
      <c r="T27" s="57">
        <v>506</v>
      </c>
      <c r="U27" s="58">
        <f>T27/T19*100</f>
        <v>7.7822208551215004</v>
      </c>
      <c r="V27" s="57">
        <v>480</v>
      </c>
      <c r="W27" s="58">
        <f>V27/V19*100</f>
        <v>7.6628352490421454</v>
      </c>
      <c r="X27" s="57">
        <v>461</v>
      </c>
      <c r="Y27" s="58">
        <f>X27/X19*100</f>
        <v>7.4127673259366462</v>
      </c>
      <c r="Z27" s="57">
        <v>440</v>
      </c>
      <c r="AA27" s="485">
        <f>Z27/Z19*100</f>
        <v>7.1243523316062181</v>
      </c>
      <c r="AB27" s="57">
        <v>439</v>
      </c>
      <c r="AC27" s="485">
        <f>AB27/AB19*100</f>
        <v>7.0499437931588247</v>
      </c>
    </row>
    <row r="28" spans="1:29" s="2" customFormat="1">
      <c r="A28" s="484" t="s">
        <v>132</v>
      </c>
      <c r="B28" s="57">
        <v>413</v>
      </c>
      <c r="C28" s="58">
        <f>B28/B19*100</f>
        <v>6.3685427910562833</v>
      </c>
      <c r="D28" s="59">
        <v>406</v>
      </c>
      <c r="E28" s="60">
        <f>D28/D19*100</f>
        <v>6.3766294958379142</v>
      </c>
      <c r="F28" s="57">
        <v>368</v>
      </c>
      <c r="G28" s="58">
        <f>F28/F19*100</f>
        <v>5.8126678249881536</v>
      </c>
      <c r="H28" s="59">
        <v>373</v>
      </c>
      <c r="I28" s="60">
        <f>H28/H19*100</f>
        <v>5.9375994906080862</v>
      </c>
      <c r="J28" s="57">
        <v>366</v>
      </c>
      <c r="K28" s="58">
        <f>J28/J19*100</f>
        <v>5.9165858389912707</v>
      </c>
      <c r="L28" s="59">
        <v>389</v>
      </c>
      <c r="M28" s="60">
        <f>L28/L19*100</f>
        <v>6.3854235062376894</v>
      </c>
      <c r="N28" s="57">
        <v>385</v>
      </c>
      <c r="O28" s="58">
        <f>N28/N19*100</f>
        <v>6.3218390804597711</v>
      </c>
      <c r="P28" s="59">
        <v>394</v>
      </c>
      <c r="Q28" s="60">
        <f>P28/P19*100</f>
        <v>6.4706848415174907</v>
      </c>
      <c r="R28" s="57">
        <v>436</v>
      </c>
      <c r="S28" s="58">
        <f>R28/R19*100</f>
        <v>6.8531908204966987</v>
      </c>
      <c r="T28" s="57">
        <v>476</v>
      </c>
      <c r="U28" s="58">
        <f>T28/T19*100</f>
        <v>7.320824361734851</v>
      </c>
      <c r="V28" s="57">
        <v>462</v>
      </c>
      <c r="W28" s="58">
        <f>V28/V19*100</f>
        <v>7.3754789272030647</v>
      </c>
      <c r="X28" s="57">
        <v>481</v>
      </c>
      <c r="Y28" s="58">
        <f>X28/X19*100</f>
        <v>7.7343624376909474</v>
      </c>
      <c r="Z28" s="57">
        <v>467</v>
      </c>
      <c r="AA28" s="485">
        <f>Z28/Z19*100</f>
        <v>7.5615284974093271</v>
      </c>
      <c r="AB28" s="57">
        <v>454</v>
      </c>
      <c r="AC28" s="485">
        <f>AB28/AB19*100</f>
        <v>7.2908302553396505</v>
      </c>
    </row>
    <row r="29" spans="1:29" s="2" customFormat="1" ht="25.5">
      <c r="A29" s="484" t="s">
        <v>133</v>
      </c>
      <c r="B29" s="57">
        <v>301</v>
      </c>
      <c r="C29" s="58">
        <f>B29/B19*100</f>
        <v>4.6414803392444099</v>
      </c>
      <c r="D29" s="59">
        <v>263</v>
      </c>
      <c r="E29" s="60">
        <f>D29/D19*100</f>
        <v>4.1306737867127374</v>
      </c>
      <c r="F29" s="57">
        <v>255</v>
      </c>
      <c r="G29" s="58">
        <f>F29/F19*100</f>
        <v>4.0277997156847256</v>
      </c>
      <c r="H29" s="59">
        <v>254</v>
      </c>
      <c r="I29" s="60">
        <f>H29/H19*100</f>
        <v>4.043298312639287</v>
      </c>
      <c r="J29" s="57">
        <v>277</v>
      </c>
      <c r="K29" s="58">
        <f>J29/J19*100</f>
        <v>4.4778532169414804</v>
      </c>
      <c r="L29" s="59">
        <v>275</v>
      </c>
      <c r="M29" s="60">
        <f>L29/L19*100</f>
        <v>4.5141168745896261</v>
      </c>
      <c r="N29" s="57">
        <v>359</v>
      </c>
      <c r="O29" s="58">
        <f>N29/N19*100</f>
        <v>5.8949096880131364</v>
      </c>
      <c r="P29" s="59">
        <v>278</v>
      </c>
      <c r="Q29" s="60">
        <f>P29/P19*100</f>
        <v>4.565610116603712</v>
      </c>
      <c r="R29" s="57">
        <v>275</v>
      </c>
      <c r="S29" s="58">
        <f>R29/R19*100</f>
        <v>4.3225400817353039</v>
      </c>
      <c r="T29" s="57">
        <v>261</v>
      </c>
      <c r="U29" s="58">
        <f>T29/T19*100</f>
        <v>4.014149492463857</v>
      </c>
      <c r="V29" s="57">
        <v>266</v>
      </c>
      <c r="W29" s="58">
        <f>V29/V19*100</f>
        <v>4.2464878671775219</v>
      </c>
      <c r="X29" s="57">
        <v>214</v>
      </c>
      <c r="Y29" s="58">
        <f>X29/X19*100</f>
        <v>3.4410676957710247</v>
      </c>
      <c r="Z29" s="57">
        <v>223</v>
      </c>
      <c r="AA29" s="485">
        <f>Z29/Z19*100</f>
        <v>3.610751295336788</v>
      </c>
      <c r="AB29" s="57">
        <v>228</v>
      </c>
      <c r="AC29" s="485">
        <f>AB29/AB19*100</f>
        <v>3.6614742251485461</v>
      </c>
    </row>
    <row r="30" spans="1:29" s="2" customFormat="1" ht="25.5">
      <c r="A30" s="484" t="s">
        <v>134</v>
      </c>
      <c r="B30" s="57">
        <v>364</v>
      </c>
      <c r="C30" s="58">
        <f>B30/B19*100</f>
        <v>5.6129529683885888</v>
      </c>
      <c r="D30" s="59">
        <v>328</v>
      </c>
      <c r="E30" s="60">
        <f>D30/D19*100</f>
        <v>5.1515627454060002</v>
      </c>
      <c r="F30" s="57">
        <v>322</v>
      </c>
      <c r="G30" s="58">
        <f>F30/F19*100</f>
        <v>5.0860843468646344</v>
      </c>
      <c r="H30" s="59">
        <v>316</v>
      </c>
      <c r="I30" s="60">
        <f>H30/H19*100</f>
        <v>5.0302451448583252</v>
      </c>
      <c r="J30" s="57">
        <v>279</v>
      </c>
      <c r="K30" s="58">
        <f>J30/J19*100</f>
        <v>4.5101842870999036</v>
      </c>
      <c r="L30" s="59">
        <v>276</v>
      </c>
      <c r="M30" s="60">
        <f>L30/L19*100</f>
        <v>4.5305318450426793</v>
      </c>
      <c r="N30" s="57">
        <v>254</v>
      </c>
      <c r="O30" s="58">
        <f>N30/N19*100</f>
        <v>4.1707717569786533</v>
      </c>
      <c r="P30" s="59">
        <v>232</v>
      </c>
      <c r="Q30" s="60">
        <f>P30/P19*100</f>
        <v>3.8101494498275579</v>
      </c>
      <c r="R30" s="57">
        <v>226</v>
      </c>
      <c r="S30" s="58">
        <f>R30/R19*100</f>
        <v>3.5523420308079223</v>
      </c>
      <c r="T30" s="57">
        <v>249</v>
      </c>
      <c r="U30" s="58">
        <f>T30/T19*100</f>
        <v>3.829590895109197</v>
      </c>
      <c r="V30" s="57">
        <v>258</v>
      </c>
      <c r="W30" s="58">
        <f>V30/V19*100</f>
        <v>4.1187739463601529</v>
      </c>
      <c r="X30" s="57">
        <v>258</v>
      </c>
      <c r="Y30" s="58">
        <f>X30/X19*100</f>
        <v>4.1485769416304867</v>
      </c>
      <c r="Z30" s="57">
        <v>252</v>
      </c>
      <c r="AA30" s="485">
        <f>Z30/Z19*100</f>
        <v>4.0803108808290158</v>
      </c>
      <c r="AB30" s="57">
        <v>251</v>
      </c>
      <c r="AC30" s="485">
        <f>AB30/AB19*100</f>
        <v>4.0308334671591455</v>
      </c>
    </row>
    <row r="31" spans="1:29" s="2" customFormat="1">
      <c r="A31" s="486" t="s">
        <v>135</v>
      </c>
      <c r="B31" s="431">
        <v>149</v>
      </c>
      <c r="C31" s="442">
        <f>B31/B19*100</f>
        <v>2.297609868928296</v>
      </c>
      <c r="D31" s="432">
        <v>138</v>
      </c>
      <c r="E31" s="487">
        <f>D31/D19*100</f>
        <v>2.1674257892256952</v>
      </c>
      <c r="F31" s="431">
        <v>148</v>
      </c>
      <c r="G31" s="442">
        <f>F31/F19*100</f>
        <v>2.3377033643974094</v>
      </c>
      <c r="H31" s="432">
        <v>168</v>
      </c>
      <c r="I31" s="487">
        <f>H31/H19*100</f>
        <v>2.6743075453677174</v>
      </c>
      <c r="J31" s="431">
        <v>186</v>
      </c>
      <c r="K31" s="442">
        <f>J31/J19*100</f>
        <v>3.0067895247332688</v>
      </c>
      <c r="L31" s="432">
        <v>207</v>
      </c>
      <c r="M31" s="487">
        <f>L31/L19*100</f>
        <v>3.3978988837820094</v>
      </c>
      <c r="N31" s="431">
        <v>228</v>
      </c>
      <c r="O31" s="442">
        <f>N31/N19*100</f>
        <v>3.74384236453202</v>
      </c>
      <c r="P31" s="432">
        <v>190</v>
      </c>
      <c r="Q31" s="487">
        <f>P31/P19*100</f>
        <v>3.1203810149449827</v>
      </c>
      <c r="R31" s="431">
        <v>193</v>
      </c>
      <c r="S31" s="442">
        <f>R31/R19*100</f>
        <v>3.0336372209996858</v>
      </c>
      <c r="T31" s="431">
        <v>218</v>
      </c>
      <c r="U31" s="442">
        <f>T31/T19*100</f>
        <v>3.3528145186096583</v>
      </c>
      <c r="V31" s="431">
        <v>249</v>
      </c>
      <c r="W31" s="442">
        <f>V31/V19*100</f>
        <v>3.9750957854406135</v>
      </c>
      <c r="X31" s="431">
        <v>231</v>
      </c>
      <c r="Y31" s="442">
        <f>X31/X19*100</f>
        <v>3.7144235407621804</v>
      </c>
      <c r="Z31" s="431">
        <v>261</v>
      </c>
      <c r="AA31" s="450">
        <f>Z31/Z19*100</f>
        <v>4.2260362694300513</v>
      </c>
      <c r="AB31" s="431">
        <v>271</v>
      </c>
      <c r="AC31" s="450">
        <f>AB31/AB19*100</f>
        <v>4.3520154167335798</v>
      </c>
    </row>
    <row r="32" spans="1:29" s="3" customFormat="1" ht="15.75">
      <c r="A32"/>
      <c r="B32" s="5"/>
      <c r="C32" s="5"/>
      <c r="D32" s="5"/>
      <c r="E32" s="5"/>
      <c r="F32" s="5"/>
      <c r="G32" s="5"/>
      <c r="H32" s="5"/>
      <c r="I32" s="5"/>
      <c r="J32" s="5"/>
      <c r="K32" s="5"/>
      <c r="L32" s="5"/>
      <c r="M32" s="5"/>
      <c r="N32" s="5"/>
      <c r="O32" s="5"/>
      <c r="P32" s="5"/>
      <c r="Q32" s="5"/>
      <c r="R32" s="5"/>
      <c r="S32" s="5"/>
      <c r="T32" s="24"/>
      <c r="U32"/>
    </row>
    <row r="35" spans="1:29" s="23" customFormat="1">
      <c r="A35" s="323" t="s">
        <v>20</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row>
    <row r="36" spans="1:29" s="23" customFormat="1">
      <c r="A36" s="314" t="s">
        <v>49</v>
      </c>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row>
    <row r="37" spans="1:29" s="23" customFormat="1">
      <c r="A37" s="314"/>
      <c r="B37" s="314"/>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row>
    <row r="38" spans="1:29" s="23" customFormat="1">
      <c r="A38" s="314"/>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row>
    <row r="39" spans="1:29" s="23" customFormat="1">
      <c r="A39" s="314"/>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row>
    <row r="40" spans="1:29" s="23" customFormat="1">
      <c r="A40" s="314"/>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row>
    <row r="41" spans="1:29" s="23" customFormat="1">
      <c r="A41" s="314"/>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row>
    <row r="42" spans="1:29" s="23" customFormat="1">
      <c r="A42" s="314"/>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row>
    <row r="43" spans="1:29" s="23" customFormat="1">
      <c r="A43" s="314"/>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row>
    <row r="44" spans="1:29" s="23" customFormat="1"/>
    <row r="45" spans="1:29" s="23" customFormat="1">
      <c r="A45" s="13" t="s">
        <v>21</v>
      </c>
      <c r="B45" s="13"/>
      <c r="C45" s="13"/>
    </row>
    <row r="46" spans="1:29" s="23" customFormat="1"/>
  </sheetData>
  <mergeCells count="23">
    <mergeCell ref="A9:AC12"/>
    <mergeCell ref="A8:AC8"/>
    <mergeCell ref="A4:AC7"/>
    <mergeCell ref="A3:AC3"/>
    <mergeCell ref="A1:AC1"/>
    <mergeCell ref="AB16:AC16"/>
    <mergeCell ref="A36:AC43"/>
    <mergeCell ref="A35:AC35"/>
    <mergeCell ref="U15:AC15"/>
    <mergeCell ref="A13:AC13"/>
    <mergeCell ref="Z16:AA16"/>
    <mergeCell ref="T16:U16"/>
    <mergeCell ref="X16:Y16"/>
    <mergeCell ref="B16:C16"/>
    <mergeCell ref="D16:E16"/>
    <mergeCell ref="F16:G16"/>
    <mergeCell ref="H16:I16"/>
    <mergeCell ref="J16:K16"/>
    <mergeCell ref="L16:M16"/>
    <mergeCell ref="N16:O16"/>
    <mergeCell ref="V16:W16"/>
    <mergeCell ref="P16:Q16"/>
    <mergeCell ref="R16:S16"/>
  </mergeCells>
  <hyperlinks>
    <hyperlink ref="A45" location="Titelseite!A1" display="zurück zum Inhaltsverzeichnis" xr:uid="{00000000-0004-0000-0800-000000000000}"/>
  </hyperlinks>
  <pageMargins left="0.7" right="0.7" top="0.78740157499999996" bottom="0.78740157499999996" header="0.3" footer="0.3"/>
  <pageSetup paperSize="9" orientation="portrait" horizontalDpi="4294967293" r:id="rId1"/>
  <ignoredErrors>
    <ignoredError sqref="C21:W21 X20:X21 Y20:Y21 Z21:AB21"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Titelseite</vt:lpstr>
      <vt:lpstr>D1</vt:lpstr>
      <vt:lpstr>D1.1</vt:lpstr>
      <vt:lpstr>D1.2</vt:lpstr>
      <vt:lpstr>D2</vt:lpstr>
      <vt:lpstr>D3</vt:lpstr>
      <vt:lpstr>D4</vt:lpstr>
      <vt:lpstr>D5</vt:lpstr>
      <vt:lpstr>D6</vt:lpstr>
      <vt:lpstr>D7</vt:lpstr>
      <vt:lpstr>D8</vt:lpstr>
      <vt:lpstr>D9</vt:lpstr>
      <vt:lpstr>D10</vt:lpstr>
      <vt:lpstr>D11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2024-07-18T12:38:07Z</dcterms:modified>
</cp:coreProperties>
</file>